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CAN STATE LEVEL CROP REPORT 2018-19 &amp; 2019-20 APPROVED\rainfall data\"/>
    </mc:Choice>
  </mc:AlternateContent>
  <bookViews>
    <workbookView xWindow="240" yWindow="135" windowWidth="12240" windowHeight="7170"/>
  </bookViews>
  <sheets>
    <sheet name="PRINT" sheetId="11" r:id="rId1"/>
    <sheet name="List of AWS" sheetId="12" r:id="rId2"/>
  </sheets>
  <calcPr calcId="162913"/>
  <fileRecoveryPr autoRecover="0"/>
</workbook>
</file>

<file path=xl/calcChain.xml><?xml version="1.0" encoding="utf-8"?>
<calcChain xmlns="http://schemas.openxmlformats.org/spreadsheetml/2006/main">
  <c r="AB29" i="11" l="1"/>
  <c r="AB24" i="11" l="1"/>
  <c r="AB10" i="11"/>
  <c r="AA41" i="11" l="1"/>
  <c r="Z39" i="11"/>
  <c r="Z44" i="11" s="1"/>
  <c r="Z45" i="11" l="1"/>
  <c r="Z46" i="11" s="1"/>
  <c r="Z40" i="11"/>
  <c r="Y41" i="11"/>
  <c r="X39" i="11"/>
  <c r="X44" i="11" s="1"/>
  <c r="X40" i="11" l="1"/>
  <c r="X45" i="11"/>
  <c r="X46" i="11" s="1"/>
  <c r="W41" i="11"/>
  <c r="V39" i="11"/>
  <c r="V44" i="11" s="1"/>
  <c r="AB32" i="11"/>
  <c r="V40" i="11" l="1"/>
  <c r="V45" i="11"/>
  <c r="V46" i="11" s="1"/>
  <c r="T39" i="11"/>
  <c r="T44" i="11" s="1"/>
  <c r="U41" i="11"/>
  <c r="R39" i="11"/>
  <c r="R44" i="11" s="1"/>
  <c r="S41" i="11"/>
  <c r="T40" i="11" l="1"/>
  <c r="T45" i="11"/>
  <c r="T46" i="11" s="1"/>
  <c r="R40" i="11"/>
  <c r="R45" i="11"/>
  <c r="R46" i="11" s="1"/>
  <c r="Q41" i="11"/>
  <c r="P39" i="11"/>
  <c r="P44" i="11" s="1"/>
  <c r="O41" i="11"/>
  <c r="N39" i="11"/>
  <c r="N44" i="11" s="1"/>
  <c r="P40" i="11" l="1"/>
  <c r="P45" i="11"/>
  <c r="P46" i="11" s="1"/>
  <c r="N45" i="11"/>
  <c r="N46" i="11" s="1"/>
  <c r="N40" i="11"/>
  <c r="M41" i="11" l="1"/>
  <c r="L39" i="11"/>
  <c r="L44" i="11" s="1"/>
  <c r="AB38" i="11"/>
  <c r="AB36" i="11"/>
  <c r="AB34" i="11"/>
  <c r="AB31" i="11"/>
  <c r="AB27" i="11"/>
  <c r="AB26" i="11"/>
  <c r="AB23" i="11"/>
  <c r="AB20" i="11"/>
  <c r="AB18" i="11"/>
  <c r="AB16" i="11"/>
  <c r="AB15" i="11"/>
  <c r="AB13" i="11"/>
  <c r="AB12" i="11"/>
  <c r="AB11" i="11"/>
  <c r="K41" i="11"/>
  <c r="I41" i="11"/>
  <c r="G41" i="11"/>
  <c r="E41" i="11"/>
  <c r="J39" i="11"/>
  <c r="J44" i="11" s="1"/>
  <c r="H39" i="11"/>
  <c r="H44" i="11" s="1"/>
  <c r="F39" i="11"/>
  <c r="F44" i="11" s="1"/>
  <c r="D39" i="11"/>
  <c r="D44" i="11" s="1"/>
  <c r="F40" i="11" l="1"/>
  <c r="F45" i="11"/>
  <c r="F46" i="11" s="1"/>
  <c r="L45" i="11"/>
  <c r="L46" i="11" s="1"/>
  <c r="L40" i="11"/>
  <c r="J40" i="11"/>
  <c r="J45" i="11"/>
  <c r="J46" i="11" s="1"/>
  <c r="AB41" i="11"/>
  <c r="AB39" i="11"/>
  <c r="D40" i="11"/>
  <c r="H40" i="11"/>
  <c r="D45" i="11"/>
  <c r="AB40" i="11" l="1"/>
  <c r="H45" i="11"/>
  <c r="H46" i="11" s="1"/>
  <c r="D46" i="11"/>
  <c r="AB44" i="11"/>
  <c r="AB45" i="11" s="1"/>
  <c r="AB46" i="11" s="1"/>
</calcChain>
</file>

<file path=xl/sharedStrings.xml><?xml version="1.0" encoding="utf-8"?>
<sst xmlns="http://schemas.openxmlformats.org/spreadsheetml/2006/main" count="121" uniqueCount="87">
  <si>
    <t>a</t>
  </si>
  <si>
    <t>b</t>
  </si>
  <si>
    <r>
      <t xml:space="preserve">                      </t>
    </r>
    <r>
      <rPr>
        <b/>
        <sz val="8"/>
        <color theme="1"/>
        <rFont val="Cambria"/>
        <family val="1"/>
        <scheme val="major"/>
      </rPr>
      <t>AWS STATIONS</t>
    </r>
  </si>
  <si>
    <t xml:space="preserve">    JAN</t>
  </si>
  <si>
    <t>R.D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</si>
  <si>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</si>
  <si>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</si>
  <si>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</si>
  <si>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</si>
  <si>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</si>
  <si>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</si>
  <si>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</si>
  <si>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</si>
  <si>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</si>
  <si>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 xml:space="preserve">NOV </t>
  </si>
  <si>
    <t>DEC</t>
  </si>
  <si>
    <t>TOTAL</t>
  </si>
  <si>
    <t>SL.</t>
  </si>
  <si>
    <t>(MM)</t>
  </si>
  <si>
    <t>RAINFALL</t>
  </si>
  <si>
    <t>NO</t>
  </si>
  <si>
    <t>a.GOVT. FRUIT GARDEN,SHILLONG</t>
  </si>
  <si>
    <t>b.S.D.A.O SOHRA</t>
  </si>
  <si>
    <t>c.B.D.O MAWSYNRAM</t>
  </si>
  <si>
    <t>d.IATC UPPER SHILONG</t>
  </si>
  <si>
    <t>a.S.D.A.O MAIRANG</t>
  </si>
  <si>
    <t>b. D.A.O NONGSTOIN</t>
  </si>
  <si>
    <t>D.A.O MAWKYRWAT</t>
  </si>
  <si>
    <t>D.A.O KHLIEHRIAT</t>
  </si>
  <si>
    <t xml:space="preserve">a.R.O DISTRICT &amp; LOCAL RESEARCH </t>
  </si>
  <si>
    <t>STATION &amp; LABORATORIES JOWAI</t>
  </si>
  <si>
    <t>b. S.D.A.O AMLAREM</t>
  </si>
  <si>
    <t>a.D.A.O NONGPOH</t>
  </si>
  <si>
    <t>b.B.D.O JIRANG</t>
  </si>
  <si>
    <t>D.A.O WILLIAMNAGAR</t>
  </si>
  <si>
    <t>a.D.A.O TURA</t>
  </si>
  <si>
    <t>b.S.D.A.O DADENGGRE</t>
  </si>
  <si>
    <r>
      <rPr>
        <sz val="8"/>
        <color theme="1"/>
        <rFont val="Cambria"/>
        <family val="1"/>
        <scheme val="major"/>
      </rPr>
      <t>D.A.O AMPATI</t>
    </r>
    <r>
      <rPr>
        <sz val="7"/>
        <color theme="1"/>
        <rFont val="Calibri"/>
        <family val="2"/>
        <scheme val="minor"/>
      </rPr>
      <t xml:space="preserve"> </t>
    </r>
  </si>
  <si>
    <t>D.A.O BAGHMARA</t>
  </si>
  <si>
    <t>D.A.O RESUBELPARA</t>
  </si>
  <si>
    <t>NO. OF RAINY DAYS</t>
  </si>
  <si>
    <t>TOTAL MONTHLY RAINFALL IN MM</t>
  </si>
  <si>
    <t>MONTHLY AVERAGE RAINFALL</t>
  </si>
  <si>
    <t>Normal rainfall/rainy day in mm</t>
  </si>
  <si>
    <t>Deficit/Surplus</t>
  </si>
  <si>
    <t>Percentage of deficit/surplus</t>
  </si>
  <si>
    <t>%</t>
  </si>
  <si>
    <t>Normal rainfall/month in mm</t>
  </si>
  <si>
    <r>
      <t xml:space="preserve">           </t>
    </r>
    <r>
      <rPr>
        <b/>
        <i/>
        <u/>
        <sz val="12"/>
        <color theme="1"/>
        <rFont val="Times New Roman"/>
        <family val="1"/>
      </rPr>
      <t>EAST KHASI HILLS</t>
    </r>
  </si>
  <si>
    <r>
      <t xml:space="preserve">         </t>
    </r>
    <r>
      <rPr>
        <b/>
        <i/>
        <u/>
        <sz val="12"/>
        <color theme="1"/>
        <rFont val="Times New Roman"/>
        <family val="1"/>
      </rPr>
      <t>WEST KHASI HILLS</t>
    </r>
  </si>
  <si>
    <r>
      <t xml:space="preserve">    </t>
    </r>
    <r>
      <rPr>
        <b/>
        <i/>
        <u/>
        <sz val="12"/>
        <color theme="1"/>
        <rFont val="Times New Roman"/>
        <family val="1"/>
      </rPr>
      <t>SOUTH WEST KHASI HILLS</t>
    </r>
  </si>
  <si>
    <r>
      <t xml:space="preserve">         </t>
    </r>
    <r>
      <rPr>
        <b/>
        <i/>
        <u/>
        <sz val="12"/>
        <color theme="1"/>
        <rFont val="Times New Roman"/>
        <family val="1"/>
      </rPr>
      <t>EAST JAINTIA HILLS</t>
    </r>
  </si>
  <si>
    <r>
      <t xml:space="preserve">         </t>
    </r>
    <r>
      <rPr>
        <b/>
        <i/>
        <u/>
        <sz val="12"/>
        <color theme="1"/>
        <rFont val="Times New Roman"/>
        <family val="1"/>
      </rPr>
      <t>WEST JAINTIA HILLS</t>
    </r>
  </si>
  <si>
    <r>
      <t xml:space="preserve">          </t>
    </r>
    <r>
      <rPr>
        <b/>
        <i/>
        <u/>
        <sz val="12"/>
        <color theme="1"/>
        <rFont val="Times New Roman"/>
        <family val="1"/>
      </rPr>
      <t>RI-BHOI DISTRICT</t>
    </r>
  </si>
  <si>
    <r>
      <t xml:space="preserve">           </t>
    </r>
    <r>
      <rPr>
        <b/>
        <i/>
        <u/>
        <sz val="12"/>
        <color theme="1"/>
        <rFont val="Times New Roman"/>
        <family val="1"/>
      </rPr>
      <t xml:space="preserve"> EAST GARO HILLS </t>
    </r>
  </si>
  <si>
    <r>
      <t xml:space="preserve">           </t>
    </r>
    <r>
      <rPr>
        <b/>
        <i/>
        <u/>
        <sz val="12"/>
        <color theme="1"/>
        <rFont val="Times New Roman"/>
        <family val="1"/>
      </rPr>
      <t xml:space="preserve">WEST GARO HILLS </t>
    </r>
  </si>
  <si>
    <r>
      <t xml:space="preserve">    </t>
    </r>
    <r>
      <rPr>
        <b/>
        <i/>
        <u/>
        <sz val="12"/>
        <color theme="1"/>
        <rFont val="Times New Roman"/>
        <family val="1"/>
      </rPr>
      <t>SOUTH WEST GARO HILLS</t>
    </r>
  </si>
  <si>
    <r>
      <t xml:space="preserve">         </t>
    </r>
    <r>
      <rPr>
        <b/>
        <i/>
        <u/>
        <sz val="12"/>
        <color theme="1"/>
        <rFont val="Times New Roman"/>
        <family val="1"/>
      </rPr>
      <t>SOUTH GARO HILLS</t>
    </r>
  </si>
  <si>
    <r>
      <t xml:space="preserve">          </t>
    </r>
    <r>
      <rPr>
        <b/>
        <i/>
        <u/>
        <sz val="12"/>
        <color theme="1"/>
        <rFont val="Times New Roman"/>
        <family val="1"/>
      </rPr>
      <t>NORTH GARO HILLS</t>
    </r>
  </si>
  <si>
    <t>AWS STATIONS</t>
  </si>
  <si>
    <t xml:space="preserve">         List of installed AWS Stations in the state</t>
  </si>
  <si>
    <t xml:space="preserve">   STATION &amp; LABORATORIES JOWAI</t>
  </si>
  <si>
    <t>a. D.A.O TURA</t>
  </si>
  <si>
    <t>b. S.D.A.O DADENGGRE</t>
  </si>
  <si>
    <t xml:space="preserve"> D.A.O WILLIAMNAGAR</t>
  </si>
  <si>
    <t xml:space="preserve"> D.A.O MAWKYRWAT</t>
  </si>
  <si>
    <t xml:space="preserve"> D.A.O KHLIEHRIAT</t>
  </si>
  <si>
    <r>
      <rPr>
        <sz val="12"/>
        <color theme="1"/>
        <rFont val="Cambria"/>
        <family val="1"/>
        <scheme val="major"/>
      </rPr>
      <t xml:space="preserve"> D.A.O AMPATI</t>
    </r>
    <r>
      <rPr>
        <sz val="12"/>
        <color theme="1"/>
        <rFont val="Calibri"/>
        <family val="2"/>
        <scheme val="minor"/>
      </rPr>
      <t xml:space="preserve"> </t>
    </r>
  </si>
  <si>
    <t xml:space="preserve"> D.A.O BAGHMARA</t>
  </si>
  <si>
    <t xml:space="preserve"> D.A.O RESUBELPARA</t>
  </si>
  <si>
    <r>
      <t xml:space="preserve">           </t>
    </r>
    <r>
      <rPr>
        <b/>
        <u/>
        <sz val="8"/>
        <color theme="1"/>
        <rFont val="Times New Roman"/>
        <family val="1"/>
      </rPr>
      <t>EAST KHASI HILLS</t>
    </r>
  </si>
  <si>
    <r>
      <t xml:space="preserve">         </t>
    </r>
    <r>
      <rPr>
        <b/>
        <u/>
        <sz val="8"/>
        <color theme="1"/>
        <rFont val="Times New Roman"/>
        <family val="1"/>
      </rPr>
      <t>WEST KHASI HILLS</t>
    </r>
  </si>
  <si>
    <r>
      <t xml:space="preserve">    </t>
    </r>
    <r>
      <rPr>
        <b/>
        <u/>
        <sz val="8"/>
        <color theme="1"/>
        <rFont val="Times New Roman"/>
        <family val="1"/>
      </rPr>
      <t>SOUTH WEST KHASI HILLS</t>
    </r>
  </si>
  <si>
    <r>
      <t xml:space="preserve">         </t>
    </r>
    <r>
      <rPr>
        <b/>
        <u/>
        <sz val="8"/>
        <color theme="1"/>
        <rFont val="Times New Roman"/>
        <family val="1"/>
      </rPr>
      <t>EAST JAINTIA HILLS</t>
    </r>
  </si>
  <si>
    <r>
      <t xml:space="preserve">         </t>
    </r>
    <r>
      <rPr>
        <b/>
        <u/>
        <sz val="8"/>
        <color theme="1"/>
        <rFont val="Times New Roman"/>
        <family val="1"/>
      </rPr>
      <t>WEST JAINTIA HILLS</t>
    </r>
  </si>
  <si>
    <r>
      <t xml:space="preserve">          </t>
    </r>
    <r>
      <rPr>
        <b/>
        <u/>
        <sz val="8"/>
        <color theme="1"/>
        <rFont val="Times New Roman"/>
        <family val="1"/>
      </rPr>
      <t>RI-BHOI DISTRICT</t>
    </r>
  </si>
  <si>
    <r>
      <t xml:space="preserve">           </t>
    </r>
    <r>
      <rPr>
        <b/>
        <u/>
        <sz val="8"/>
        <color theme="1"/>
        <rFont val="Times New Roman"/>
        <family val="1"/>
      </rPr>
      <t xml:space="preserve"> EAST GARO HILLS </t>
    </r>
  </si>
  <si>
    <r>
      <t xml:space="preserve">           </t>
    </r>
    <r>
      <rPr>
        <b/>
        <u/>
        <sz val="8"/>
        <color theme="1"/>
        <rFont val="Times New Roman"/>
        <family val="1"/>
      </rPr>
      <t xml:space="preserve">WEST GARO HILLS </t>
    </r>
  </si>
  <si>
    <r>
      <t xml:space="preserve">    </t>
    </r>
    <r>
      <rPr>
        <b/>
        <u/>
        <sz val="8"/>
        <color theme="1"/>
        <rFont val="Times New Roman"/>
        <family val="1"/>
      </rPr>
      <t>SOUTH WEST GARO HILLS</t>
    </r>
  </si>
  <si>
    <r>
      <t xml:space="preserve">         </t>
    </r>
    <r>
      <rPr>
        <b/>
        <u/>
        <sz val="8"/>
        <color theme="1"/>
        <rFont val="Times New Roman"/>
        <family val="1"/>
      </rPr>
      <t>SOUTH GARO HILLS</t>
    </r>
  </si>
  <si>
    <r>
      <t xml:space="preserve">          </t>
    </r>
    <r>
      <rPr>
        <b/>
        <u/>
        <sz val="8"/>
        <color theme="1"/>
        <rFont val="Times New Roman"/>
        <family val="1"/>
      </rPr>
      <t>NORTH GARO HILLS</t>
    </r>
  </si>
  <si>
    <t xml:space="preserve">              State Mean                   </t>
  </si>
  <si>
    <r>
      <t xml:space="preserve">                                                           </t>
    </r>
    <r>
      <rPr>
        <b/>
        <sz val="10"/>
        <color theme="1"/>
        <rFont val="Cambria"/>
        <family val="1"/>
        <scheme val="major"/>
      </rPr>
      <t>STATION WISE ACTUAL MONTHLY RAINFALL IN MM DURING 2020</t>
    </r>
  </si>
  <si>
    <r>
      <t xml:space="preserve">                                              </t>
    </r>
    <r>
      <rPr>
        <sz val="10"/>
        <color theme="1"/>
        <rFont val="Cambria"/>
        <family val="1"/>
        <scheme val="major"/>
      </rPr>
      <t xml:space="preserve">                                               </t>
    </r>
    <r>
      <rPr>
        <b/>
        <sz val="10"/>
        <color theme="1"/>
        <rFont val="Cambria"/>
        <family val="1"/>
        <scheme val="major"/>
      </rPr>
      <t>DIRECTORATE OF AGRICULTURE</t>
    </r>
  </si>
  <si>
    <r>
      <t xml:space="preserve">                                                                                             </t>
    </r>
    <r>
      <rPr>
        <b/>
        <sz val="10"/>
        <color theme="1"/>
        <rFont val="Cambria"/>
        <family val="1"/>
        <scheme val="major"/>
      </rPr>
      <t xml:space="preserve"> GOVERNMENT OF MEGHALAYA</t>
    </r>
  </si>
  <si>
    <t xml:space="preserve">ACTUAL RAINFALL RECEIVED January To  December, 2020     = 63484.87 MM </t>
  </si>
  <si>
    <t xml:space="preserve">AVERAGE RAINFALL RECEIVED January To December, 2020   = 26.00 MM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</si>
</sst>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8"/>
      <color theme="1"/>
      <name val="Times New Roman"/>
      <family val="1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6"/>
      <color theme="1"/>
      <name val="Cambria"/>
      <family val="1"/>
      <scheme val="major"/>
    </font>
    <font>
      <sz val="7"/>
      <color theme="1"/>
      <name val="Cambria"/>
      <family val="1"/>
      <scheme val="major"/>
    </font>
    <font>
      <sz val="8"/>
      <color theme="1"/>
      <name val="Times New Roman"/>
      <family val="1"/>
    </font>
    <font>
      <b/>
      <sz val="8"/>
      <color theme="1"/>
      <name val="Arial Narrow"/>
      <family val="2"/>
    </font>
    <font>
      <sz val="7"/>
      <color theme="1"/>
      <name val="Calibri"/>
      <family val="2"/>
      <scheme val="minor"/>
    </font>
    <font>
      <b/>
      <i/>
      <sz val="8"/>
      <color theme="1"/>
      <name val="Times New Roman"/>
      <family val="1"/>
    </font>
    <font>
      <sz val="8"/>
      <color theme="1"/>
      <name val="Cambria"/>
      <family val="2"/>
      <scheme val="major"/>
    </font>
    <font>
      <b/>
      <sz val="9"/>
      <color theme="1"/>
      <name val="Arial Narrow"/>
      <family val="2"/>
    </font>
    <font>
      <b/>
      <sz val="7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Cambria"/>
      <family val="1"/>
      <scheme val="major"/>
    </font>
    <font>
      <sz val="9"/>
      <color rgb="FFFF0000"/>
      <name val="Cambria"/>
      <family val="1"/>
      <scheme val="major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b/>
      <sz val="12"/>
      <color theme="1"/>
      <name val="Cambria"/>
      <family val="1"/>
      <scheme val="major"/>
    </font>
    <font>
      <b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sz val="12"/>
      <color theme="1"/>
      <name val="Cambria"/>
      <family val="1"/>
      <scheme val="major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rgb="FFC00000"/>
      <name val="Calibri"/>
      <family val="2"/>
      <scheme val="minor"/>
    </font>
    <font>
      <b/>
      <u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2" xfId="0" applyFont="1" applyBorder="1"/>
    <xf numFmtId="0" fontId="9" fillId="0" borderId="3" xfId="0" applyFont="1" applyBorder="1"/>
    <xf numFmtId="0" fontId="1" fillId="0" borderId="5" xfId="0" applyFont="1" applyBorder="1"/>
    <xf numFmtId="0" fontId="9" fillId="0" borderId="4" xfId="0" applyFont="1" applyBorder="1"/>
    <xf numFmtId="0" fontId="10" fillId="0" borderId="1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8" xfId="0" applyFont="1" applyBorder="1"/>
    <xf numFmtId="0" fontId="3" fillId="0" borderId="2" xfId="0" applyFont="1" applyBorder="1"/>
    <xf numFmtId="0" fontId="4" fillId="0" borderId="13" xfId="0" applyFont="1" applyBorder="1"/>
    <xf numFmtId="0" fontId="12" fillId="0" borderId="3" xfId="0" applyFont="1" applyBorder="1" applyAlignment="1">
      <alignment horizontal="center"/>
    </xf>
    <xf numFmtId="0" fontId="4" fillId="0" borderId="5" xfId="0" applyFont="1" applyFill="1" applyBorder="1"/>
    <xf numFmtId="0" fontId="3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4" fillId="0" borderId="8" xfId="0" applyFont="1" applyFill="1" applyBorder="1"/>
    <xf numFmtId="0" fontId="4" fillId="0" borderId="2" xfId="0" applyFont="1" applyBorder="1"/>
    <xf numFmtId="0" fontId="4" fillId="0" borderId="13" xfId="0" applyFont="1" applyFill="1" applyBorder="1"/>
    <xf numFmtId="0" fontId="5" fillId="0" borderId="3" xfId="0" applyFont="1" applyFill="1" applyBorder="1" applyAlignment="1">
      <alignment horizontal="center"/>
    </xf>
    <xf numFmtId="0" fontId="4" fillId="0" borderId="4" xfId="0" applyFont="1" applyBorder="1"/>
    <xf numFmtId="0" fontId="13" fillId="0" borderId="5" xfId="0" applyFont="1" applyBorder="1"/>
    <xf numFmtId="0" fontId="15" fillId="0" borderId="4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1" fillId="0" borderId="8" xfId="0" applyFont="1" applyBorder="1"/>
    <xf numFmtId="0" fontId="4" fillId="0" borderId="5" xfId="0" applyFont="1" applyBorder="1"/>
    <xf numFmtId="0" fontId="0" fillId="0" borderId="6" xfId="0" applyBorder="1"/>
    <xf numFmtId="0" fontId="0" fillId="0" borderId="12" xfId="0" applyBorder="1"/>
    <xf numFmtId="0" fontId="14" fillId="0" borderId="8" xfId="0" applyFont="1" applyBorder="1"/>
    <xf numFmtId="0" fontId="5" fillId="0" borderId="2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/>
    <xf numFmtId="0" fontId="9" fillId="0" borderId="2" xfId="0" applyFont="1" applyBorder="1"/>
    <xf numFmtId="0" fontId="10" fillId="0" borderId="1" xfId="0" applyFont="1" applyFill="1" applyBorder="1" applyAlignment="1">
      <alignment horizontal="center"/>
    </xf>
    <xf numFmtId="0" fontId="12" fillId="0" borderId="2" xfId="0" applyFont="1" applyBorder="1"/>
    <xf numFmtId="0" fontId="16" fillId="0" borderId="9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2" fillId="0" borderId="9" xfId="0" applyFont="1" applyFill="1" applyBorder="1"/>
    <xf numFmtId="0" fontId="12" fillId="0" borderId="14" xfId="0" applyFont="1" applyBorder="1"/>
    <xf numFmtId="0" fontId="12" fillId="0" borderId="0" xfId="0" applyFont="1" applyFill="1" applyBorder="1"/>
    <xf numFmtId="0" fontId="18" fillId="0" borderId="12" xfId="0" applyFont="1" applyBorder="1"/>
    <xf numFmtId="0" fontId="18" fillId="0" borderId="6" xfId="0" applyFont="1" applyBorder="1"/>
    <xf numFmtId="0" fontId="5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4" fillId="0" borderId="4" xfId="0" applyFont="1" applyFill="1" applyBorder="1"/>
    <xf numFmtId="0" fontId="14" fillId="0" borderId="2" xfId="0" applyFont="1" applyFill="1" applyBorder="1"/>
    <xf numFmtId="0" fontId="4" fillId="0" borderId="3" xfId="0" applyFont="1" applyFill="1" applyBorder="1"/>
    <xf numFmtId="0" fontId="14" fillId="0" borderId="2" xfId="0" applyFont="1" applyBorder="1"/>
    <xf numFmtId="0" fontId="11" fillId="0" borderId="3" xfId="0" applyFont="1" applyFill="1" applyBorder="1"/>
    <xf numFmtId="0" fontId="12" fillId="0" borderId="4" xfId="0" applyFont="1" applyFill="1" applyBorder="1"/>
    <xf numFmtId="0" fontId="13" fillId="0" borderId="1" xfId="0" applyFont="1" applyBorder="1" applyAlignment="1">
      <alignment horizontal="center"/>
    </xf>
    <xf numFmtId="164" fontId="20" fillId="0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2" fontId="21" fillId="0" borderId="2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4" fillId="0" borderId="2" xfId="0" applyFont="1" applyBorder="1"/>
    <xf numFmtId="0" fontId="26" fillId="0" borderId="3" xfId="0" applyFont="1" applyBorder="1"/>
    <xf numFmtId="0" fontId="26" fillId="0" borderId="4" xfId="0" applyFont="1" applyFill="1" applyBorder="1"/>
    <xf numFmtId="0" fontId="27" fillId="0" borderId="2" xfId="0" applyFont="1" applyFill="1" applyBorder="1"/>
    <xf numFmtId="0" fontId="26" fillId="0" borderId="3" xfId="0" applyFont="1" applyFill="1" applyBorder="1"/>
    <xf numFmtId="0" fontId="27" fillId="0" borderId="3" xfId="0" applyFont="1" applyBorder="1"/>
    <xf numFmtId="0" fontId="26" fillId="0" borderId="4" xfId="0" applyFont="1" applyBorder="1"/>
    <xf numFmtId="0" fontId="28" fillId="0" borderId="3" xfId="0" applyFont="1" applyFill="1" applyBorder="1"/>
    <xf numFmtId="0" fontId="28" fillId="0" borderId="2" xfId="0" applyFont="1" applyBorder="1"/>
    <xf numFmtId="0" fontId="27" fillId="0" borderId="2" xfId="0" applyFont="1" applyBorder="1"/>
    <xf numFmtId="0" fontId="29" fillId="0" borderId="4" xfId="0" applyFont="1" applyBorder="1"/>
    <xf numFmtId="0" fontId="30" fillId="0" borderId="0" xfId="0" applyFont="1"/>
    <xf numFmtId="0" fontId="32" fillId="0" borderId="2" xfId="0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164" fontId="3" fillId="0" borderId="3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8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33" fillId="0" borderId="12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33" fillId="0" borderId="6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2" xfId="0" applyFont="1" applyBorder="1" applyAlignment="1">
      <alignment horizontal="center"/>
    </xf>
    <xf numFmtId="2" fontId="16" fillId="0" borderId="2" xfId="0" applyNumberFormat="1" applyFont="1" applyBorder="1" applyAlignment="1">
      <alignment horizontal="center" vertical="center"/>
    </xf>
    <xf numFmtId="0" fontId="34" fillId="0" borderId="0" xfId="0" applyFont="1" applyFill="1"/>
    <xf numFmtId="0" fontId="6" fillId="0" borderId="8" xfId="0" applyFont="1" applyFill="1" applyBorder="1"/>
    <xf numFmtId="0" fontId="11" fillId="0" borderId="0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49"/>
  <sheetViews>
    <sheetView tabSelected="1" workbookViewId="0">
      <selection activeCell="J48" sqref="J48"/>
    </sheetView>
  </sheetViews>
  <sheetFormatPr defaultRowHeight="15" x14ac:dyDescent="0.25"/>
  <cols>
    <col min="1" max="1" width="2.85546875" customWidth="1"/>
    <col min="2" max="2" width="25" customWidth="1"/>
    <col min="3" max="3" width="2.28515625" customWidth="1"/>
    <col min="4" max="4" width="6" customWidth="1"/>
    <col min="5" max="5" width="2.85546875" customWidth="1"/>
    <col min="6" max="6" width="6.28515625" customWidth="1"/>
    <col min="7" max="7" width="2.7109375" customWidth="1"/>
    <col min="8" max="8" width="5.85546875" customWidth="1"/>
    <col min="9" max="9" width="3.140625" customWidth="1"/>
    <col min="10" max="10" width="6.28515625" customWidth="1"/>
    <col min="11" max="11" width="2.85546875" customWidth="1"/>
    <col min="12" max="12" width="6.140625" customWidth="1"/>
    <col min="13" max="13" width="3.28515625" customWidth="1"/>
    <col min="14" max="14" width="6" customWidth="1"/>
    <col min="15" max="15" width="3.140625" customWidth="1"/>
    <col min="16" max="16" width="6.7109375" customWidth="1"/>
    <col min="17" max="17" width="2.85546875" customWidth="1"/>
    <col min="18" max="18" width="7" customWidth="1"/>
    <col min="19" max="19" width="3" customWidth="1"/>
    <col min="20" max="20" width="6.7109375" customWidth="1"/>
    <col min="21" max="21" width="2.85546875" customWidth="1"/>
    <col min="22" max="22" width="6.42578125" customWidth="1"/>
    <col min="23" max="23" width="3.140625" customWidth="1"/>
    <col min="24" max="24" width="5.140625" customWidth="1"/>
    <col min="25" max="25" width="3.140625" customWidth="1"/>
    <col min="26" max="26" width="5.7109375" customWidth="1"/>
    <col min="27" max="27" width="2.85546875" customWidth="1"/>
    <col min="28" max="28" width="7.140625" customWidth="1"/>
  </cols>
  <sheetData>
    <row r="1" spans="1:29" ht="12.6" customHeight="1" x14ac:dyDescent="0.25">
      <c r="A1" t="s">
        <v>84</v>
      </c>
    </row>
    <row r="2" spans="1:29" ht="12" customHeight="1" x14ac:dyDescent="0.25">
      <c r="A2" t="s">
        <v>83</v>
      </c>
    </row>
    <row r="3" spans="1:29" ht="12.75" customHeight="1" x14ac:dyDescent="0.25">
      <c r="A3" t="s">
        <v>82</v>
      </c>
    </row>
    <row r="4" spans="1:29" ht="12" customHeight="1" x14ac:dyDescent="0.25">
      <c r="A4" s="43" t="s">
        <v>17</v>
      </c>
      <c r="B4" s="11" t="s">
        <v>2</v>
      </c>
      <c r="C4" s="11"/>
      <c r="D4" s="48" t="s">
        <v>3</v>
      </c>
      <c r="E4" s="8" t="s">
        <v>4</v>
      </c>
      <c r="F4" s="8" t="s">
        <v>5</v>
      </c>
      <c r="G4" s="8" t="s">
        <v>4</v>
      </c>
      <c r="H4" s="8" t="s">
        <v>6</v>
      </c>
      <c r="I4" s="8" t="s">
        <v>4</v>
      </c>
      <c r="J4" s="8" t="s">
        <v>7</v>
      </c>
      <c r="K4" s="8" t="s">
        <v>4</v>
      </c>
      <c r="L4" s="8" t="s">
        <v>8</v>
      </c>
      <c r="M4" s="8" t="s">
        <v>4</v>
      </c>
      <c r="N4" s="8" t="s">
        <v>9</v>
      </c>
      <c r="O4" s="8" t="s">
        <v>4</v>
      </c>
      <c r="P4" s="8" t="s">
        <v>10</v>
      </c>
      <c r="Q4" s="8" t="s">
        <v>4</v>
      </c>
      <c r="R4" s="8" t="s">
        <v>11</v>
      </c>
      <c r="S4" s="8" t="s">
        <v>4</v>
      </c>
      <c r="T4" s="8" t="s">
        <v>12</v>
      </c>
      <c r="U4" s="8" t="s">
        <v>4</v>
      </c>
      <c r="V4" s="8" t="s">
        <v>13</v>
      </c>
      <c r="W4" s="8" t="s">
        <v>4</v>
      </c>
      <c r="X4" s="8" t="s">
        <v>14</v>
      </c>
      <c r="Y4" s="8" t="s">
        <v>4</v>
      </c>
      <c r="Z4" s="8" t="s">
        <v>15</v>
      </c>
      <c r="AA4" s="8" t="s">
        <v>4</v>
      </c>
      <c r="AB4" s="66" t="s">
        <v>16</v>
      </c>
    </row>
    <row r="5" spans="1:29" ht="10.15" customHeight="1" x14ac:dyDescent="0.25">
      <c r="A5" s="14" t="s">
        <v>20</v>
      </c>
      <c r="B5" s="13"/>
      <c r="C5" s="13"/>
      <c r="D5" s="6" t="s">
        <v>18</v>
      </c>
      <c r="E5" s="6"/>
      <c r="F5" s="6" t="s">
        <v>18</v>
      </c>
      <c r="G5" s="6"/>
      <c r="H5" s="6" t="s">
        <v>18</v>
      </c>
      <c r="I5" s="6"/>
      <c r="J5" s="6" t="s">
        <v>18</v>
      </c>
      <c r="K5" s="6"/>
      <c r="L5" s="6" t="s">
        <v>18</v>
      </c>
      <c r="M5" s="6"/>
      <c r="N5" s="6" t="s">
        <v>18</v>
      </c>
      <c r="O5" s="6"/>
      <c r="P5" s="6" t="s">
        <v>18</v>
      </c>
      <c r="Q5" s="6"/>
      <c r="R5" s="6" t="s">
        <v>18</v>
      </c>
      <c r="S5" s="6"/>
      <c r="T5" s="6" t="s">
        <v>18</v>
      </c>
      <c r="U5" s="6"/>
      <c r="V5" s="6" t="s">
        <v>18</v>
      </c>
      <c r="W5" s="6"/>
      <c r="X5" s="6" t="s">
        <v>18</v>
      </c>
      <c r="Y5" s="6"/>
      <c r="Z5" s="6" t="s">
        <v>18</v>
      </c>
      <c r="AA5" s="6"/>
      <c r="AB5" s="67" t="s">
        <v>19</v>
      </c>
    </row>
    <row r="6" spans="1:29" ht="12" customHeight="1" x14ac:dyDescent="0.25">
      <c r="A6" s="64">
        <v>1</v>
      </c>
      <c r="B6" s="15">
        <v>2</v>
      </c>
      <c r="C6" s="15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16">
        <v>9</v>
      </c>
      <c r="J6" s="16">
        <v>10</v>
      </c>
      <c r="K6" s="16">
        <v>11</v>
      </c>
      <c r="L6" s="16">
        <v>12</v>
      </c>
      <c r="M6" s="16">
        <v>13</v>
      </c>
      <c r="N6" s="16">
        <v>14</v>
      </c>
      <c r="O6" s="16">
        <v>15</v>
      </c>
      <c r="P6" s="16">
        <v>16</v>
      </c>
      <c r="Q6" s="16">
        <v>17</v>
      </c>
      <c r="R6" s="16">
        <v>18</v>
      </c>
      <c r="S6" s="16">
        <v>19</v>
      </c>
      <c r="T6" s="16">
        <v>20</v>
      </c>
      <c r="U6" s="16">
        <v>21</v>
      </c>
      <c r="V6" s="16">
        <v>22</v>
      </c>
      <c r="W6" s="16">
        <v>23</v>
      </c>
      <c r="X6" s="16">
        <v>24</v>
      </c>
      <c r="Y6" s="16">
        <v>25</v>
      </c>
      <c r="Z6" s="16">
        <v>26</v>
      </c>
      <c r="AA6" s="16">
        <v>27</v>
      </c>
      <c r="AB6" s="44">
        <v>20</v>
      </c>
      <c r="AC6" s="69"/>
    </row>
    <row r="7" spans="1:29" ht="11.45" customHeight="1" x14ac:dyDescent="0.25">
      <c r="A7" s="12"/>
      <c r="B7" s="54" t="s">
        <v>47</v>
      </c>
      <c r="C7" s="55" t="s">
        <v>0</v>
      </c>
      <c r="D7" s="56">
        <v>17.2</v>
      </c>
      <c r="E7" s="56"/>
      <c r="F7" s="56">
        <v>24.6</v>
      </c>
      <c r="G7" s="56"/>
      <c r="H7" s="56">
        <v>76.599999999999994</v>
      </c>
      <c r="I7" s="56"/>
      <c r="J7" s="56">
        <v>217.4</v>
      </c>
      <c r="K7" s="56"/>
      <c r="L7" s="56">
        <v>452.5</v>
      </c>
      <c r="M7" s="56"/>
      <c r="N7" s="56">
        <v>800.7</v>
      </c>
      <c r="O7" s="56"/>
      <c r="P7" s="56">
        <v>932</v>
      </c>
      <c r="Q7" s="56"/>
      <c r="R7" s="56">
        <v>612.1</v>
      </c>
      <c r="S7" s="56"/>
      <c r="T7" s="56">
        <v>468.4</v>
      </c>
      <c r="U7" s="56"/>
      <c r="V7" s="56">
        <v>243.4</v>
      </c>
      <c r="W7" s="56"/>
      <c r="X7" s="56">
        <v>47.1</v>
      </c>
      <c r="Y7" s="56"/>
      <c r="Z7" s="56">
        <v>11.9</v>
      </c>
      <c r="AA7" s="56"/>
      <c r="AB7" s="65">
        <v>3903.9</v>
      </c>
    </row>
    <row r="8" spans="1:29" ht="12" customHeight="1" x14ac:dyDescent="0.25">
      <c r="A8" s="12"/>
      <c r="B8" s="54" t="s">
        <v>43</v>
      </c>
      <c r="C8" s="55" t="s">
        <v>1</v>
      </c>
      <c r="D8" s="56">
        <v>1.1000000000000001</v>
      </c>
      <c r="E8" s="56"/>
      <c r="F8" s="56">
        <v>1.8</v>
      </c>
      <c r="G8" s="56"/>
      <c r="H8" s="56">
        <v>4.3</v>
      </c>
      <c r="I8" s="56"/>
      <c r="J8" s="56">
        <v>9.8000000000000007</v>
      </c>
      <c r="K8" s="56"/>
      <c r="L8" s="56">
        <v>16.100000000000001</v>
      </c>
      <c r="M8" s="56"/>
      <c r="N8" s="56">
        <v>19.8</v>
      </c>
      <c r="O8" s="56"/>
      <c r="P8" s="56">
        <v>21.2</v>
      </c>
      <c r="Q8" s="56"/>
      <c r="R8" s="56">
        <v>18.600000000000001</v>
      </c>
      <c r="S8" s="56"/>
      <c r="T8" s="56">
        <v>16.5</v>
      </c>
      <c r="U8" s="56"/>
      <c r="V8" s="56">
        <v>7.7</v>
      </c>
      <c r="W8" s="56"/>
      <c r="X8" s="56">
        <v>1.9</v>
      </c>
      <c r="Y8" s="56"/>
      <c r="Z8" s="56">
        <v>1</v>
      </c>
      <c r="AA8" s="56"/>
      <c r="AB8" s="57">
        <v>119.8</v>
      </c>
    </row>
    <row r="9" spans="1:29" ht="11.25" customHeight="1" x14ac:dyDescent="0.25">
      <c r="A9" s="8">
        <v>1</v>
      </c>
      <c r="B9" s="127" t="s">
        <v>70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9" ht="13.5" customHeight="1" x14ac:dyDescent="0.25">
      <c r="A10" s="7"/>
      <c r="B10" s="19" t="s">
        <v>21</v>
      </c>
      <c r="C10" s="19"/>
      <c r="D10" s="4">
        <v>16.3</v>
      </c>
      <c r="E10" s="4">
        <v>4</v>
      </c>
      <c r="F10" s="4">
        <v>20.3</v>
      </c>
      <c r="G10" s="5">
        <v>6</v>
      </c>
      <c r="H10" s="4">
        <v>26.8</v>
      </c>
      <c r="I10" s="5">
        <v>9</v>
      </c>
      <c r="J10" s="4">
        <v>179.6</v>
      </c>
      <c r="K10" s="5">
        <v>17</v>
      </c>
      <c r="L10" s="4">
        <v>271</v>
      </c>
      <c r="M10" s="5">
        <v>29</v>
      </c>
      <c r="N10" s="4">
        <v>304.89999999999998</v>
      </c>
      <c r="O10" s="5">
        <v>24</v>
      </c>
      <c r="P10" s="4">
        <v>583</v>
      </c>
      <c r="Q10" s="5">
        <v>26</v>
      </c>
      <c r="R10" s="5">
        <v>207.8</v>
      </c>
      <c r="S10" s="5">
        <v>24</v>
      </c>
      <c r="T10" s="5">
        <v>97</v>
      </c>
      <c r="U10" s="5">
        <v>23</v>
      </c>
      <c r="V10" s="5">
        <v>258</v>
      </c>
      <c r="W10" s="5">
        <v>25</v>
      </c>
      <c r="X10" s="5">
        <v>12.6</v>
      </c>
      <c r="Y10" s="5">
        <v>3</v>
      </c>
      <c r="Z10" s="5">
        <v>1.8</v>
      </c>
      <c r="AA10" s="5">
        <v>6</v>
      </c>
      <c r="AB10" s="20">
        <f>SUM(Z10,X10,V10,T10,R10,P10,N10,L10,J10,H10,F10,D10)</f>
        <v>1979.0999999999997</v>
      </c>
    </row>
    <row r="11" spans="1:29" ht="12" customHeight="1" x14ac:dyDescent="0.25">
      <c r="A11" s="7"/>
      <c r="B11" s="19" t="s">
        <v>22</v>
      </c>
      <c r="C11" s="19"/>
      <c r="D11" s="4">
        <v>25.8</v>
      </c>
      <c r="E11" s="4">
        <v>8</v>
      </c>
      <c r="F11" s="4">
        <v>6.4</v>
      </c>
      <c r="G11" s="5">
        <v>2</v>
      </c>
      <c r="H11" s="4">
        <v>21.6</v>
      </c>
      <c r="I11" s="4">
        <v>7</v>
      </c>
      <c r="J11" s="4">
        <v>360.8</v>
      </c>
      <c r="K11" s="5">
        <v>18</v>
      </c>
      <c r="L11" s="4">
        <v>1440.7</v>
      </c>
      <c r="M11" s="5">
        <v>26</v>
      </c>
      <c r="N11" s="4">
        <v>2666.4</v>
      </c>
      <c r="O11" s="5">
        <v>28</v>
      </c>
      <c r="P11" s="96">
        <v>239.2</v>
      </c>
      <c r="Q11" s="5">
        <v>6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20">
        <f>SUM(Z11,X11,V11,T11,R11,P11,N11,L11,J11,H11,F11,D11)</f>
        <v>4760.9000000000005</v>
      </c>
    </row>
    <row r="12" spans="1:29" ht="14.25" customHeight="1" x14ac:dyDescent="0.25">
      <c r="A12" s="7"/>
      <c r="B12" s="19" t="s">
        <v>23</v>
      </c>
      <c r="C12" s="19"/>
      <c r="D12" s="4">
        <v>18.600000000000001</v>
      </c>
      <c r="E12" s="4">
        <v>5</v>
      </c>
      <c r="F12" s="4">
        <v>27.2</v>
      </c>
      <c r="G12" s="5">
        <v>4</v>
      </c>
      <c r="H12" s="4">
        <v>9</v>
      </c>
      <c r="I12" s="5">
        <v>8</v>
      </c>
      <c r="J12" s="4">
        <v>118.4</v>
      </c>
      <c r="K12" s="5">
        <v>13</v>
      </c>
      <c r="L12" s="4">
        <v>882.2</v>
      </c>
      <c r="M12" s="5">
        <v>27</v>
      </c>
      <c r="N12" s="4">
        <v>3535.5</v>
      </c>
      <c r="O12" s="5">
        <v>27</v>
      </c>
      <c r="P12" s="4">
        <v>3619.5</v>
      </c>
      <c r="Q12" s="5">
        <v>29</v>
      </c>
      <c r="R12" s="5">
        <v>1597.2</v>
      </c>
      <c r="S12" s="5">
        <v>29</v>
      </c>
      <c r="T12" s="5">
        <v>2298.6</v>
      </c>
      <c r="U12" s="5">
        <v>24</v>
      </c>
      <c r="V12" s="5">
        <v>695.4</v>
      </c>
      <c r="W12" s="5">
        <v>18</v>
      </c>
      <c r="X12" s="5">
        <v>3</v>
      </c>
      <c r="Y12" s="5">
        <v>3</v>
      </c>
      <c r="Z12" s="5">
        <v>0.2</v>
      </c>
      <c r="AA12" s="5">
        <v>1</v>
      </c>
      <c r="AB12" s="20">
        <f>SUM(Z12,X12,V12,T12,R12,P12,N12,L12,J12,H12,F12,D12)</f>
        <v>12804.800000000001</v>
      </c>
    </row>
    <row r="13" spans="1:29" ht="12.75" customHeight="1" x14ac:dyDescent="0.25">
      <c r="A13" s="7"/>
      <c r="B13" s="21" t="s">
        <v>24</v>
      </c>
      <c r="C13" s="21"/>
      <c r="D13" s="9">
        <v>17.399999999999999</v>
      </c>
      <c r="E13" s="4">
        <v>5</v>
      </c>
      <c r="F13" s="9">
        <v>25</v>
      </c>
      <c r="G13" s="10">
        <v>5</v>
      </c>
      <c r="H13" s="9">
        <v>31.6</v>
      </c>
      <c r="I13" s="10">
        <v>11</v>
      </c>
      <c r="J13" s="9">
        <v>72.2</v>
      </c>
      <c r="K13" s="10">
        <v>19</v>
      </c>
      <c r="L13" s="9">
        <v>413.8</v>
      </c>
      <c r="M13" s="10">
        <v>31</v>
      </c>
      <c r="N13" s="9">
        <v>578.79999999999995</v>
      </c>
      <c r="O13" s="10">
        <v>27</v>
      </c>
      <c r="P13" s="22">
        <v>736.4</v>
      </c>
      <c r="Q13" s="10">
        <v>29</v>
      </c>
      <c r="R13" s="23">
        <v>168.4</v>
      </c>
      <c r="S13" s="10">
        <v>21</v>
      </c>
      <c r="T13" s="10">
        <v>1496.8</v>
      </c>
      <c r="U13" s="10">
        <v>15</v>
      </c>
      <c r="V13" s="10">
        <v>239.2</v>
      </c>
      <c r="W13" s="10">
        <v>8</v>
      </c>
      <c r="X13" s="10">
        <v>91.6</v>
      </c>
      <c r="Y13" s="10">
        <v>2</v>
      </c>
      <c r="Z13" s="10">
        <v>0</v>
      </c>
      <c r="AA13" s="10"/>
      <c r="AB13" s="20">
        <f>SUM(Z13,X13,V13,T13,R13,P13,N13,L13,J13,H13,F13,D13)</f>
        <v>3871.2</v>
      </c>
    </row>
    <row r="14" spans="1:29" ht="11.25" customHeight="1" x14ac:dyDescent="0.25">
      <c r="A14" s="8">
        <v>2</v>
      </c>
      <c r="B14" s="125" t="s">
        <v>71</v>
      </c>
      <c r="C14" s="25"/>
      <c r="D14" s="120"/>
      <c r="E14" s="120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45"/>
    </row>
    <row r="15" spans="1:29" ht="11.45" customHeight="1" x14ac:dyDescent="0.25">
      <c r="A15" s="7"/>
      <c r="B15" s="27" t="s">
        <v>25</v>
      </c>
      <c r="C15" s="27"/>
      <c r="D15" s="5">
        <v>15.2</v>
      </c>
      <c r="E15" s="5">
        <v>10</v>
      </c>
      <c r="F15" s="5">
        <v>18.600000000000001</v>
      </c>
      <c r="G15" s="5">
        <v>8</v>
      </c>
      <c r="H15" s="5">
        <v>8.1999999999999993</v>
      </c>
      <c r="I15" s="5">
        <v>1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20">
        <f>SUM(Z15,X15,V15,T15,R15,P15,N15,L15,J15,H15,F15,D15)</f>
        <v>42</v>
      </c>
    </row>
    <row r="16" spans="1:29" ht="12.75" customHeight="1" x14ac:dyDescent="0.25">
      <c r="A16" s="28"/>
      <c r="B16" s="21" t="s">
        <v>26</v>
      </c>
      <c r="C16" s="21"/>
      <c r="D16" s="10">
        <v>14.6</v>
      </c>
      <c r="E16" s="5">
        <v>6</v>
      </c>
      <c r="F16" s="10">
        <v>21.1</v>
      </c>
      <c r="G16" s="10">
        <v>7</v>
      </c>
      <c r="H16" s="10">
        <v>42.8</v>
      </c>
      <c r="I16" s="10">
        <v>13</v>
      </c>
      <c r="J16" s="10">
        <v>258</v>
      </c>
      <c r="K16" s="10">
        <v>20</v>
      </c>
      <c r="L16" s="10">
        <v>430.8</v>
      </c>
      <c r="M16" s="10">
        <v>26</v>
      </c>
      <c r="N16" s="10">
        <v>877.2</v>
      </c>
      <c r="O16" s="10">
        <v>30</v>
      </c>
      <c r="P16" s="10">
        <v>1567.6</v>
      </c>
      <c r="Q16" s="10">
        <v>30</v>
      </c>
      <c r="R16" s="10">
        <v>401.2</v>
      </c>
      <c r="S16" s="10">
        <v>28</v>
      </c>
      <c r="T16" s="10">
        <v>752.8</v>
      </c>
      <c r="U16" s="10">
        <v>19</v>
      </c>
      <c r="V16" s="10">
        <v>293.8</v>
      </c>
      <c r="W16" s="10">
        <v>14</v>
      </c>
      <c r="X16" s="10">
        <v>11.4</v>
      </c>
      <c r="Y16" s="10">
        <v>2</v>
      </c>
      <c r="Z16" s="10">
        <v>0</v>
      </c>
      <c r="AA16" s="10"/>
      <c r="AB16" s="20">
        <f>SUM(Z16,X16,V16,T16,R16,P16,N16,L16,J16,H16,F16,D16)</f>
        <v>4671.3000000000011</v>
      </c>
    </row>
    <row r="17" spans="1:28" ht="14.25" customHeight="1" x14ac:dyDescent="0.25">
      <c r="A17" s="39">
        <v>3</v>
      </c>
      <c r="B17" s="128" t="s">
        <v>72</v>
      </c>
      <c r="C17" s="61"/>
      <c r="D17" s="120"/>
      <c r="E17" s="120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45"/>
    </row>
    <row r="18" spans="1:28" ht="13.5" customHeight="1" x14ac:dyDescent="0.25">
      <c r="A18" s="7"/>
      <c r="B18" s="35" t="s">
        <v>27</v>
      </c>
      <c r="C18" s="29"/>
      <c r="D18" s="31">
        <v>22.2</v>
      </c>
      <c r="E18" s="32">
        <v>18</v>
      </c>
      <c r="F18" s="31">
        <v>36.4</v>
      </c>
      <c r="G18" s="10">
        <v>16</v>
      </c>
      <c r="H18" s="31">
        <v>29</v>
      </c>
      <c r="I18" s="10">
        <v>20</v>
      </c>
      <c r="J18" s="31">
        <v>313.39999999999998</v>
      </c>
      <c r="K18" s="10">
        <v>19</v>
      </c>
      <c r="L18" s="10">
        <v>1128.4000000000001</v>
      </c>
      <c r="M18" s="10">
        <v>28</v>
      </c>
      <c r="N18" s="31">
        <v>2198.8000000000002</v>
      </c>
      <c r="O18" s="10">
        <v>29</v>
      </c>
      <c r="P18" s="31">
        <v>2858</v>
      </c>
      <c r="Q18" s="10">
        <v>31</v>
      </c>
      <c r="R18" s="31">
        <v>955.8</v>
      </c>
      <c r="S18" s="10">
        <v>28</v>
      </c>
      <c r="T18" s="10">
        <v>2236.4</v>
      </c>
      <c r="U18" s="10">
        <v>25</v>
      </c>
      <c r="V18" s="10">
        <v>583</v>
      </c>
      <c r="W18" s="10">
        <v>30</v>
      </c>
      <c r="X18" s="10">
        <v>15.2</v>
      </c>
      <c r="Y18" s="10">
        <v>20</v>
      </c>
      <c r="Z18" s="10">
        <v>8.1999999999999993</v>
      </c>
      <c r="AA18" s="10">
        <v>26</v>
      </c>
      <c r="AB18" s="20">
        <f>SUM(Z18,X18,V18,T18,R18,P18,N18,L18,J18,H18,F18,D18)</f>
        <v>10384.800000000001</v>
      </c>
    </row>
    <row r="19" spans="1:28" ht="12" customHeight="1" x14ac:dyDescent="0.25">
      <c r="A19" s="8">
        <v>4</v>
      </c>
      <c r="B19" s="124" t="s">
        <v>73</v>
      </c>
      <c r="C19" s="62"/>
      <c r="D19" s="120"/>
      <c r="E19" s="120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45"/>
    </row>
    <row r="20" spans="1:28" ht="12" customHeight="1" x14ac:dyDescent="0.25">
      <c r="A20" s="7"/>
      <c r="B20" s="21" t="s">
        <v>28</v>
      </c>
      <c r="C20" s="58"/>
      <c r="D20" s="10">
        <v>21.8</v>
      </c>
      <c r="E20" s="5">
        <v>5</v>
      </c>
      <c r="F20" s="10">
        <v>15.2</v>
      </c>
      <c r="G20" s="10">
        <v>7</v>
      </c>
      <c r="H20" s="10">
        <v>33.4</v>
      </c>
      <c r="I20" s="10">
        <v>4</v>
      </c>
      <c r="J20" s="10">
        <v>209</v>
      </c>
      <c r="K20" s="10">
        <v>19</v>
      </c>
      <c r="L20" s="10">
        <v>1211.8</v>
      </c>
      <c r="M20" s="10">
        <v>24</v>
      </c>
      <c r="N20" s="10">
        <v>1206.3</v>
      </c>
      <c r="O20" s="10">
        <v>30</v>
      </c>
      <c r="P20" s="10">
        <v>1391</v>
      </c>
      <c r="Q20" s="10">
        <v>31</v>
      </c>
      <c r="R20" s="10">
        <v>470</v>
      </c>
      <c r="S20" s="10">
        <v>28</v>
      </c>
      <c r="T20" s="10">
        <v>1011</v>
      </c>
      <c r="U20" s="10">
        <v>24</v>
      </c>
      <c r="V20" s="10">
        <v>315.2</v>
      </c>
      <c r="W20" s="10">
        <v>21</v>
      </c>
      <c r="X20" s="10">
        <v>15.8</v>
      </c>
      <c r="Y20" s="10">
        <v>3</v>
      </c>
      <c r="Z20" s="10"/>
      <c r="AA20" s="10"/>
      <c r="AB20" s="20">
        <f>SUM(Z20,X20,V20,T20,R20,P20,N20,L20,J20,H20,F20,D20)</f>
        <v>5900.5</v>
      </c>
    </row>
    <row r="21" spans="1:28" ht="14.25" customHeight="1" x14ac:dyDescent="0.25">
      <c r="A21" s="8">
        <v>5</v>
      </c>
      <c r="B21" s="123" t="s">
        <v>74</v>
      </c>
      <c r="C21" s="59"/>
      <c r="D21" s="120"/>
      <c r="E21" s="120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45"/>
    </row>
    <row r="22" spans="1:28" ht="11.25" customHeight="1" x14ac:dyDescent="0.25">
      <c r="A22" s="7"/>
      <c r="B22" s="27" t="s">
        <v>29</v>
      </c>
      <c r="C22" s="60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20"/>
    </row>
    <row r="23" spans="1:28" ht="11.45" customHeight="1" x14ac:dyDescent="0.25">
      <c r="A23" s="7"/>
      <c r="B23" s="19" t="s">
        <v>30</v>
      </c>
      <c r="C23" s="19"/>
      <c r="D23" s="32">
        <v>23.6</v>
      </c>
      <c r="E23" s="32">
        <v>9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5"/>
      <c r="R23" s="32"/>
      <c r="S23" s="5"/>
      <c r="T23" s="5"/>
      <c r="U23" s="5"/>
      <c r="V23" s="5"/>
      <c r="W23" s="5"/>
      <c r="X23" s="5"/>
      <c r="Y23" s="5"/>
      <c r="Z23" s="5"/>
      <c r="AA23" s="5"/>
      <c r="AB23" s="20">
        <f>SUM(Z23,X23,V23,T23,R23,P23,N23,L23,J23,H23,F23,D23)</f>
        <v>23.6</v>
      </c>
    </row>
    <row r="24" spans="1:28" ht="12.75" customHeight="1" x14ac:dyDescent="0.25">
      <c r="A24" s="7"/>
      <c r="B24" s="21" t="s">
        <v>31</v>
      </c>
      <c r="C24" s="21"/>
      <c r="D24" s="10">
        <v>1.8</v>
      </c>
      <c r="E24" s="10">
        <v>7</v>
      </c>
      <c r="F24" s="10">
        <v>0</v>
      </c>
      <c r="G24" s="10">
        <v>0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24">
        <f>SUM(Z24,X24,V24,T24,R24,P24,N24,L24,J24,H24,F24,D24)</f>
        <v>1.8</v>
      </c>
    </row>
    <row r="25" spans="1:28" ht="13.5" customHeight="1" x14ac:dyDescent="0.25">
      <c r="A25" s="8">
        <v>6</v>
      </c>
      <c r="B25" s="123" t="s">
        <v>75</v>
      </c>
      <c r="C25" s="25"/>
      <c r="D25" s="120"/>
      <c r="E25" s="120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45"/>
    </row>
    <row r="26" spans="1:28" ht="11.25" customHeight="1" x14ac:dyDescent="0.25">
      <c r="A26" s="7"/>
      <c r="B26" s="27" t="s">
        <v>32</v>
      </c>
      <c r="C26" s="27"/>
      <c r="D26" s="5">
        <v>9.1999999999999993</v>
      </c>
      <c r="E26" s="5">
        <v>26</v>
      </c>
      <c r="F26" s="5">
        <v>46.6</v>
      </c>
      <c r="G26" s="5">
        <v>17</v>
      </c>
      <c r="H26" s="5">
        <v>15.8</v>
      </c>
      <c r="I26" s="5">
        <v>10</v>
      </c>
      <c r="J26" s="5">
        <v>150.80000000000001</v>
      </c>
      <c r="K26" s="5">
        <v>18</v>
      </c>
      <c r="L26" s="5">
        <v>191</v>
      </c>
      <c r="M26" s="5">
        <v>29</v>
      </c>
      <c r="N26" s="5">
        <v>290.39999999999998</v>
      </c>
      <c r="O26" s="5">
        <v>29</v>
      </c>
      <c r="P26" s="5">
        <v>302.60000000000002</v>
      </c>
      <c r="Q26" s="5">
        <v>30</v>
      </c>
      <c r="R26" s="5">
        <v>231.2</v>
      </c>
      <c r="S26" s="5">
        <v>29</v>
      </c>
      <c r="T26" s="5">
        <v>222.2</v>
      </c>
      <c r="U26" s="5">
        <v>28</v>
      </c>
      <c r="V26" s="5">
        <v>139.80000000000001</v>
      </c>
      <c r="W26" s="5">
        <v>27</v>
      </c>
      <c r="X26" s="5">
        <v>66.400000000000006</v>
      </c>
      <c r="Y26" s="5">
        <v>5</v>
      </c>
      <c r="Z26" s="5">
        <v>0</v>
      </c>
      <c r="AA26" s="5"/>
      <c r="AB26" s="20">
        <f>SUM(Z26,X26,V26,T26,R26,P26,N26,L26,J26,H26,F26,D26)</f>
        <v>1665.9999999999998</v>
      </c>
    </row>
    <row r="27" spans="1:28" ht="10.5" customHeight="1" x14ac:dyDescent="0.25">
      <c r="A27" s="6"/>
      <c r="B27" s="21" t="s">
        <v>33</v>
      </c>
      <c r="C27" s="21"/>
      <c r="D27" s="10"/>
      <c r="E27" s="5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20">
        <f>SUM(Z27,X27,V27,T27,R27,P27,N27,L27,J27,H27,F27,D27)</f>
        <v>0</v>
      </c>
    </row>
    <row r="28" spans="1:28" ht="12.75" customHeight="1" x14ac:dyDescent="0.25">
      <c r="A28" s="33">
        <v>7</v>
      </c>
      <c r="B28" s="34" t="s">
        <v>76</v>
      </c>
      <c r="C28" s="34"/>
      <c r="D28" s="120"/>
      <c r="E28" s="120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45"/>
    </row>
    <row r="29" spans="1:28" ht="12" customHeight="1" x14ac:dyDescent="0.25">
      <c r="A29" s="7"/>
      <c r="B29" s="35" t="s">
        <v>34</v>
      </c>
      <c r="C29" s="35"/>
      <c r="D29" s="31">
        <v>0</v>
      </c>
      <c r="E29" s="32"/>
      <c r="F29" s="31">
        <v>29.19</v>
      </c>
      <c r="G29" s="10">
        <v>1</v>
      </c>
      <c r="H29" s="31">
        <v>41.49</v>
      </c>
      <c r="I29" s="10">
        <v>4</v>
      </c>
      <c r="J29" s="31">
        <v>387.71</v>
      </c>
      <c r="K29" s="10">
        <v>14</v>
      </c>
      <c r="L29" s="31">
        <v>594.54</v>
      </c>
      <c r="M29" s="10">
        <v>19</v>
      </c>
      <c r="N29" s="31">
        <v>871.01</v>
      </c>
      <c r="O29" s="10">
        <v>23</v>
      </c>
      <c r="P29" s="31">
        <v>1349.37</v>
      </c>
      <c r="Q29" s="10">
        <v>22</v>
      </c>
      <c r="R29" s="10">
        <v>360.71</v>
      </c>
      <c r="S29" s="10">
        <v>21</v>
      </c>
      <c r="T29" s="10">
        <v>1089.1300000000001</v>
      </c>
      <c r="U29" s="10">
        <v>18</v>
      </c>
      <c r="V29" s="10">
        <v>146.32</v>
      </c>
      <c r="W29" s="10">
        <v>6</v>
      </c>
      <c r="X29" s="10">
        <v>0</v>
      </c>
      <c r="Y29" s="10"/>
      <c r="Z29" s="6"/>
      <c r="AA29" s="10"/>
      <c r="AB29" s="20">
        <f>SUM(Z29,X29,V29,T29,R29,P29,N29,L29,J29,H29,F29,D29)</f>
        <v>4869.4699999999993</v>
      </c>
    </row>
    <row r="30" spans="1:28" ht="11.45" customHeight="1" x14ac:dyDescent="0.25">
      <c r="A30" s="8">
        <v>8</v>
      </c>
      <c r="B30" s="125" t="s">
        <v>77</v>
      </c>
      <c r="C30" s="25"/>
      <c r="D30" s="120"/>
      <c r="E30" s="120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45"/>
    </row>
    <row r="31" spans="1:28" ht="11.45" customHeight="1" x14ac:dyDescent="0.25">
      <c r="A31" s="7"/>
      <c r="B31" s="19" t="s">
        <v>35</v>
      </c>
      <c r="C31" s="19"/>
      <c r="D31" s="5">
        <v>9.8000000000000007</v>
      </c>
      <c r="E31" s="5">
        <v>4</v>
      </c>
      <c r="F31" s="5">
        <v>0</v>
      </c>
      <c r="G31" s="5">
        <v>0</v>
      </c>
      <c r="H31" s="5">
        <v>40</v>
      </c>
      <c r="I31" s="5">
        <v>3</v>
      </c>
      <c r="J31" s="5">
        <v>214.2</v>
      </c>
      <c r="K31" s="5">
        <v>14</v>
      </c>
      <c r="L31" s="5">
        <v>585</v>
      </c>
      <c r="M31" s="5">
        <v>24</v>
      </c>
      <c r="N31" s="5">
        <v>651.4</v>
      </c>
      <c r="O31" s="5">
        <v>25</v>
      </c>
      <c r="P31" s="5">
        <v>971.8</v>
      </c>
      <c r="Q31" s="5">
        <v>29</v>
      </c>
      <c r="R31" s="5">
        <v>198</v>
      </c>
      <c r="S31" s="5">
        <v>24</v>
      </c>
      <c r="T31" s="5">
        <v>819.4</v>
      </c>
      <c r="U31" s="5">
        <v>23</v>
      </c>
      <c r="V31" s="5">
        <v>150.6</v>
      </c>
      <c r="W31" s="5">
        <v>11</v>
      </c>
      <c r="X31" s="5">
        <v>0</v>
      </c>
      <c r="Y31" s="5"/>
      <c r="Z31" s="5">
        <v>0</v>
      </c>
      <c r="AA31" s="5"/>
      <c r="AB31" s="20">
        <f>SUM(Z31,X31,V31,T31,R31,P31,N31,L31,J31,H31,F31,D31)</f>
        <v>3640.2000000000003</v>
      </c>
    </row>
    <row r="32" spans="1:28" ht="11.25" customHeight="1" x14ac:dyDescent="0.25">
      <c r="A32" s="7"/>
      <c r="B32" s="35" t="s">
        <v>36</v>
      </c>
      <c r="C32" s="35"/>
      <c r="D32" s="10">
        <v>8.1999999999999993</v>
      </c>
      <c r="E32" s="5">
        <v>4</v>
      </c>
      <c r="F32" s="5">
        <v>3.8</v>
      </c>
      <c r="G32" s="10">
        <v>2</v>
      </c>
      <c r="H32" s="10">
        <v>52.4</v>
      </c>
      <c r="I32" s="10">
        <v>8</v>
      </c>
      <c r="J32" s="10">
        <v>215</v>
      </c>
      <c r="K32" s="10">
        <v>19</v>
      </c>
      <c r="L32" s="10">
        <v>150.19999999999999</v>
      </c>
      <c r="M32" s="10">
        <v>28</v>
      </c>
      <c r="N32" s="10">
        <v>221.2</v>
      </c>
      <c r="O32" s="10">
        <v>26</v>
      </c>
      <c r="P32" s="10">
        <v>482.6</v>
      </c>
      <c r="Q32" s="10">
        <v>31</v>
      </c>
      <c r="R32" s="10">
        <v>10.8</v>
      </c>
      <c r="S32" s="10">
        <v>18</v>
      </c>
      <c r="T32" s="10">
        <v>107.4</v>
      </c>
      <c r="U32" s="10">
        <v>18</v>
      </c>
      <c r="V32" s="10">
        <v>98.2</v>
      </c>
      <c r="W32" s="10">
        <v>27</v>
      </c>
      <c r="X32" s="10">
        <v>0</v>
      </c>
      <c r="Y32" s="10"/>
      <c r="Z32" s="10">
        <v>0</v>
      </c>
      <c r="AA32" s="10"/>
      <c r="AB32" s="20">
        <f>SUM(Z32,X32,V32,T32,R32,P32,N32,L32,J32,H32,F32,D32)</f>
        <v>1349.8000000000002</v>
      </c>
    </row>
    <row r="33" spans="1:28" ht="13.5" customHeight="1" x14ac:dyDescent="0.25">
      <c r="A33" s="8">
        <v>9</v>
      </c>
      <c r="B33" s="17" t="s">
        <v>78</v>
      </c>
      <c r="C33" s="38"/>
      <c r="D33" s="120"/>
      <c r="E33" s="120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45"/>
    </row>
    <row r="34" spans="1:28" ht="11.45" customHeight="1" x14ac:dyDescent="0.25">
      <c r="A34" s="7"/>
      <c r="B34" s="30" t="s">
        <v>37</v>
      </c>
      <c r="C34" s="30"/>
      <c r="D34" s="31">
        <v>9.4</v>
      </c>
      <c r="E34" s="32">
        <v>7</v>
      </c>
      <c r="F34" s="31">
        <v>0.6</v>
      </c>
      <c r="G34" s="10">
        <v>2</v>
      </c>
      <c r="H34" s="31">
        <v>1.4</v>
      </c>
      <c r="I34" s="10">
        <v>3</v>
      </c>
      <c r="J34" s="31">
        <v>143.4</v>
      </c>
      <c r="K34" s="10">
        <v>14</v>
      </c>
      <c r="L34" s="31">
        <v>356.8</v>
      </c>
      <c r="M34" s="10">
        <v>21</v>
      </c>
      <c r="N34" s="31">
        <v>219.2</v>
      </c>
      <c r="O34" s="10">
        <v>9</v>
      </c>
      <c r="P34" s="31">
        <v>448.2</v>
      </c>
      <c r="Q34" s="10">
        <v>21</v>
      </c>
      <c r="R34" s="10">
        <v>100.2</v>
      </c>
      <c r="S34" s="10">
        <v>17</v>
      </c>
      <c r="T34" s="10">
        <v>572</v>
      </c>
      <c r="U34" s="10">
        <v>20</v>
      </c>
      <c r="V34" s="10">
        <v>158.80000000000001</v>
      </c>
      <c r="W34" s="10">
        <v>10</v>
      </c>
      <c r="X34" s="10">
        <v>0.4</v>
      </c>
      <c r="Y34" s="10">
        <v>2</v>
      </c>
      <c r="Z34" s="10">
        <v>1.4</v>
      </c>
      <c r="AA34" s="10">
        <v>7</v>
      </c>
      <c r="AB34" s="20">
        <f>SUM(Z34,X34,V34,T34,R34,P34,N34,L34,J34,H34,F34,D34)</f>
        <v>2011.8000000000002</v>
      </c>
    </row>
    <row r="35" spans="1:28" ht="11.25" customHeight="1" x14ac:dyDescent="0.25">
      <c r="A35" s="39">
        <v>10</v>
      </c>
      <c r="B35" s="125" t="s">
        <v>79</v>
      </c>
      <c r="C35" s="25"/>
      <c r="D35" s="120"/>
      <c r="E35" s="120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45"/>
    </row>
    <row r="36" spans="1:28" ht="10.9" customHeight="1" x14ac:dyDescent="0.25">
      <c r="A36" s="6"/>
      <c r="B36" s="21" t="s">
        <v>38</v>
      </c>
      <c r="C36" s="21"/>
      <c r="D36" s="31">
        <v>10.199999999999999</v>
      </c>
      <c r="E36" s="32">
        <v>11</v>
      </c>
      <c r="F36" s="31">
        <v>40</v>
      </c>
      <c r="G36" s="10">
        <v>4</v>
      </c>
      <c r="H36" s="31">
        <v>38.6</v>
      </c>
      <c r="I36" s="10">
        <v>7</v>
      </c>
      <c r="J36" s="31">
        <v>186</v>
      </c>
      <c r="K36" s="10">
        <v>10</v>
      </c>
      <c r="L36" s="10">
        <v>444.4</v>
      </c>
      <c r="M36" s="10">
        <v>25</v>
      </c>
      <c r="N36" s="10">
        <v>1014.4</v>
      </c>
      <c r="O36" s="10">
        <v>27</v>
      </c>
      <c r="P36" s="10">
        <v>1176</v>
      </c>
      <c r="Q36" s="10">
        <v>26</v>
      </c>
      <c r="R36" s="31">
        <v>483.2</v>
      </c>
      <c r="S36" s="10">
        <v>25</v>
      </c>
      <c r="T36" s="10">
        <v>825.2</v>
      </c>
      <c r="U36" s="10">
        <v>21</v>
      </c>
      <c r="V36" s="10">
        <v>440.8</v>
      </c>
      <c r="W36" s="10">
        <v>9</v>
      </c>
      <c r="X36" s="10"/>
      <c r="Y36" s="10"/>
      <c r="Z36" s="10"/>
      <c r="AA36" s="10"/>
      <c r="AB36" s="20">
        <f>SUM(Z36,X36,V36,T36,R36,P36,N36,L36,J36,H36,F36,D36)</f>
        <v>4658.8</v>
      </c>
    </row>
    <row r="37" spans="1:28" ht="11.25" customHeight="1" x14ac:dyDescent="0.25">
      <c r="A37" s="7">
        <v>11</v>
      </c>
      <c r="B37" s="125" t="s">
        <v>80</v>
      </c>
      <c r="C37" s="25"/>
      <c r="D37" s="120"/>
      <c r="E37" s="120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45"/>
    </row>
    <row r="38" spans="1:28" ht="12" customHeight="1" x14ac:dyDescent="0.25">
      <c r="A38" s="7"/>
      <c r="B38" s="21" t="s">
        <v>39</v>
      </c>
      <c r="C38" s="21"/>
      <c r="D38" s="10">
        <v>5</v>
      </c>
      <c r="E38" s="5">
        <v>4</v>
      </c>
      <c r="F38" s="10">
        <v>3.2</v>
      </c>
      <c r="G38" s="10">
        <v>2</v>
      </c>
      <c r="H38" s="10">
        <v>30.8</v>
      </c>
      <c r="I38" s="10">
        <v>5</v>
      </c>
      <c r="J38" s="31">
        <v>8</v>
      </c>
      <c r="K38" s="10">
        <v>14</v>
      </c>
      <c r="L38" s="31">
        <v>118.8</v>
      </c>
      <c r="M38" s="10">
        <v>14</v>
      </c>
      <c r="N38" s="31">
        <v>596</v>
      </c>
      <c r="O38" s="10">
        <v>19</v>
      </c>
      <c r="P38" s="31">
        <v>87</v>
      </c>
      <c r="Q38" s="10">
        <v>4</v>
      </c>
      <c r="R38" s="31"/>
      <c r="S38" s="10"/>
      <c r="T38" s="10"/>
      <c r="U38" s="10"/>
      <c r="V38" s="10"/>
      <c r="W38" s="10"/>
      <c r="X38" s="10"/>
      <c r="Y38" s="10"/>
      <c r="Z38" s="10"/>
      <c r="AA38" s="10"/>
      <c r="AB38" s="20">
        <f>SUM(Z38,X38,V38,T38,R38,P38,N38,L38,J38,H38,F38,D38)</f>
        <v>848.8</v>
      </c>
    </row>
    <row r="39" spans="1:28" ht="12" customHeight="1" x14ac:dyDescent="0.25">
      <c r="A39" s="7"/>
      <c r="B39" s="49" t="s">
        <v>41</v>
      </c>
      <c r="C39" s="49"/>
      <c r="D39" s="99">
        <f>SUM(D10:D38)</f>
        <v>229.1</v>
      </c>
      <c r="E39" s="99"/>
      <c r="F39" s="99">
        <f>SUM(F10:F38)</f>
        <v>293.58999999999997</v>
      </c>
      <c r="G39" s="99"/>
      <c r="H39" s="99">
        <f>SUM(H10:H38)</f>
        <v>422.89</v>
      </c>
      <c r="I39" s="99"/>
      <c r="J39" s="99">
        <f>SUM(J10:J38)</f>
        <v>2816.5099999999998</v>
      </c>
      <c r="K39" s="99"/>
      <c r="L39" s="99">
        <f>SUM(L10:L38)</f>
        <v>8219.44</v>
      </c>
      <c r="M39" s="100"/>
      <c r="N39" s="99">
        <f>SUM(N10:N38)</f>
        <v>15231.51</v>
      </c>
      <c r="O39" s="100"/>
      <c r="P39" s="99">
        <f>SUM(P10:P38)</f>
        <v>15812.269999999999</v>
      </c>
      <c r="Q39" s="101"/>
      <c r="R39" s="99">
        <f>SUM(R10:R38)</f>
        <v>5184.5099999999993</v>
      </c>
      <c r="S39" s="101"/>
      <c r="T39" s="99">
        <f>SUM(T10:T38)</f>
        <v>11527.93</v>
      </c>
      <c r="U39" s="101"/>
      <c r="V39" s="99">
        <f>SUM(V10:V38)</f>
        <v>3519.12</v>
      </c>
      <c r="W39" s="101"/>
      <c r="X39" s="99">
        <f>SUM(X10:X38)</f>
        <v>216.4</v>
      </c>
      <c r="Y39" s="101"/>
      <c r="Z39" s="99">
        <f>SUM(Z10:Z38)</f>
        <v>11.6</v>
      </c>
      <c r="AA39" s="102"/>
      <c r="AB39" s="121">
        <f>SUM(D39:AA39)</f>
        <v>63484.87</v>
      </c>
    </row>
    <row r="40" spans="1:28" ht="12" customHeight="1" x14ac:dyDescent="0.25">
      <c r="A40" s="40"/>
      <c r="B40" s="50" t="s">
        <v>42</v>
      </c>
      <c r="C40" s="50"/>
      <c r="D40" s="71">
        <f>D39/E41</f>
        <v>1.7225563909774435</v>
      </c>
      <c r="E40" s="72"/>
      <c r="F40" s="71">
        <f>F39/G41</f>
        <v>3.5372289156626504</v>
      </c>
      <c r="G40" s="72"/>
      <c r="H40" s="71">
        <f>H39/I41</f>
        <v>3.7423893805309731</v>
      </c>
      <c r="I40" s="72"/>
      <c r="J40" s="71">
        <f>J39/K41</f>
        <v>12.353114035087719</v>
      </c>
      <c r="K40" s="71"/>
      <c r="L40" s="71">
        <f>L39/M41</f>
        <v>23.41720797720798</v>
      </c>
      <c r="M40" s="103"/>
      <c r="N40" s="71">
        <f>N39/O41</f>
        <v>43.148753541076488</v>
      </c>
      <c r="O40" s="102"/>
      <c r="P40" s="71">
        <f>P39/Q41</f>
        <v>45.832666666666661</v>
      </c>
      <c r="Q40" s="102"/>
      <c r="R40" s="71">
        <f>R39/S41</f>
        <v>17.755171232876709</v>
      </c>
      <c r="S40" s="102"/>
      <c r="T40" s="71">
        <f>T39/U41</f>
        <v>44.681899224806202</v>
      </c>
      <c r="U40" s="102"/>
      <c r="V40" s="71">
        <f>V39/W41</f>
        <v>17.083106796116503</v>
      </c>
      <c r="W40" s="102"/>
      <c r="X40" s="71">
        <f>X39/Y41</f>
        <v>5.41</v>
      </c>
      <c r="Y40" s="102"/>
      <c r="Z40" s="71">
        <f>Z39/AA41</f>
        <v>0.28999999999999998</v>
      </c>
      <c r="AA40" s="102"/>
      <c r="AB40" s="68">
        <f>AB39/AB41</f>
        <v>25.997080262080264</v>
      </c>
    </row>
    <row r="41" spans="1:28" ht="10.5" customHeight="1" x14ac:dyDescent="0.25">
      <c r="A41" s="40"/>
      <c r="B41" s="51" t="s">
        <v>40</v>
      </c>
      <c r="C41" s="63"/>
      <c r="D41" s="104"/>
      <c r="E41" s="99">
        <f>SUM(E10:E40)</f>
        <v>133</v>
      </c>
      <c r="F41" s="105"/>
      <c r="G41" s="99">
        <f>SUM(G10:G40)</f>
        <v>83</v>
      </c>
      <c r="H41" s="105"/>
      <c r="I41" s="99">
        <f>SUM(I10:I40)</f>
        <v>113</v>
      </c>
      <c r="J41" s="105"/>
      <c r="K41" s="99">
        <f>SUM(K10:K40)</f>
        <v>228</v>
      </c>
      <c r="L41" s="103"/>
      <c r="M41" s="99">
        <f>SUM(M10:M40)</f>
        <v>351</v>
      </c>
      <c r="N41" s="102"/>
      <c r="O41" s="99">
        <f>SUM(O10:O40)</f>
        <v>353</v>
      </c>
      <c r="P41" s="102"/>
      <c r="Q41" s="99">
        <f>SUM(Q10:Q40)</f>
        <v>345</v>
      </c>
      <c r="R41" s="102"/>
      <c r="S41" s="99">
        <f>SUM(S10:S40)</f>
        <v>292</v>
      </c>
      <c r="T41" s="102"/>
      <c r="U41" s="99">
        <f>SUM(U10:U40)</f>
        <v>258</v>
      </c>
      <c r="V41" s="102"/>
      <c r="W41" s="103">
        <f>SUM(W10:W40)</f>
        <v>206</v>
      </c>
      <c r="X41" s="102"/>
      <c r="Y41" s="103">
        <f>SUM(Y10:Y40)</f>
        <v>40</v>
      </c>
      <c r="Z41" s="102"/>
      <c r="AA41" s="103">
        <f>SUM(AA10:AA40)</f>
        <v>40</v>
      </c>
      <c r="AB41" s="98">
        <f>SUM(E41:AA41)</f>
        <v>2442</v>
      </c>
    </row>
    <row r="42" spans="1:28" ht="13.9" customHeight="1" x14ac:dyDescent="0.3">
      <c r="A42" s="41"/>
      <c r="B42" s="106" t="s">
        <v>85</v>
      </c>
      <c r="C42" s="107"/>
      <c r="D42" s="108"/>
      <c r="E42" s="108"/>
      <c r="F42" s="108"/>
      <c r="G42" s="108"/>
      <c r="H42" s="109"/>
      <c r="I42" s="52"/>
      <c r="J42" s="52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46"/>
    </row>
    <row r="43" spans="1:28" ht="13.5" customHeight="1" x14ac:dyDescent="0.3">
      <c r="A43" s="3"/>
      <c r="B43" s="110" t="s">
        <v>86</v>
      </c>
      <c r="C43" s="111"/>
      <c r="D43" s="112"/>
      <c r="E43" s="112"/>
      <c r="F43" s="112"/>
      <c r="G43" s="112"/>
      <c r="H43" s="113"/>
      <c r="I43" s="53"/>
      <c r="J43" s="53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47"/>
    </row>
    <row r="44" spans="1:28" ht="12" customHeight="1" x14ac:dyDescent="0.25">
      <c r="A44" s="42"/>
      <c r="B44" s="126" t="s">
        <v>81</v>
      </c>
      <c r="C44" s="114"/>
      <c r="D44" s="68">
        <f>D39/16</f>
        <v>14.31875</v>
      </c>
      <c r="E44" s="68"/>
      <c r="F44" s="68">
        <f>F39/14</f>
        <v>20.970714285714283</v>
      </c>
      <c r="G44" s="68"/>
      <c r="H44" s="68">
        <f>H39/15</f>
        <v>28.192666666666664</v>
      </c>
      <c r="I44" s="68"/>
      <c r="J44" s="68">
        <f>J39/14</f>
        <v>201.1792857142857</v>
      </c>
      <c r="K44" s="71"/>
      <c r="L44" s="68">
        <f>L39/14</f>
        <v>587.10285714285715</v>
      </c>
      <c r="M44" s="71"/>
      <c r="N44" s="71">
        <f>N39/14</f>
        <v>1087.9649999999999</v>
      </c>
      <c r="O44" s="74"/>
      <c r="P44" s="71">
        <f>P39/14</f>
        <v>1129.4478571428569</v>
      </c>
      <c r="Q44" s="75"/>
      <c r="R44" s="71">
        <f>R39/12</f>
        <v>432.04249999999996</v>
      </c>
      <c r="S44" s="75"/>
      <c r="T44" s="71">
        <f>T39/12</f>
        <v>960.66083333333336</v>
      </c>
      <c r="U44" s="75"/>
      <c r="V44" s="71">
        <f>V39/12</f>
        <v>293.26</v>
      </c>
      <c r="W44" s="75"/>
      <c r="X44" s="71">
        <f>X39/8</f>
        <v>27.05</v>
      </c>
      <c r="Y44" s="75"/>
      <c r="Z44" s="71">
        <f>Z39/4</f>
        <v>2.9</v>
      </c>
      <c r="AA44" s="75"/>
      <c r="AB44" s="73">
        <f>SUM(D44:AA44)</f>
        <v>4785.090464285714</v>
      </c>
    </row>
    <row r="45" spans="1:28" ht="12.6" customHeight="1" x14ac:dyDescent="0.25">
      <c r="A45" s="1"/>
      <c r="B45" s="115" t="s">
        <v>44</v>
      </c>
      <c r="C45" s="116"/>
      <c r="D45" s="68">
        <f>D44-D7</f>
        <v>-2.8812499999999996</v>
      </c>
      <c r="E45" s="68"/>
      <c r="F45" s="68">
        <f>F44-F7</f>
        <v>-3.629285714285718</v>
      </c>
      <c r="G45" s="68"/>
      <c r="H45" s="68">
        <f>H44-H7</f>
        <v>-48.407333333333327</v>
      </c>
      <c r="I45" s="68"/>
      <c r="J45" s="68">
        <f>J44-J7</f>
        <v>-16.220714285714308</v>
      </c>
      <c r="K45" s="68"/>
      <c r="L45" s="68">
        <f>L44-L7</f>
        <v>134.60285714285715</v>
      </c>
      <c r="M45" s="68"/>
      <c r="N45" s="68">
        <f>N44-N7</f>
        <v>287.26499999999987</v>
      </c>
      <c r="O45" s="68"/>
      <c r="P45" s="68">
        <f>P44-P7</f>
        <v>197.44785714285695</v>
      </c>
      <c r="Q45" s="68"/>
      <c r="R45" s="68">
        <f>R44-R7</f>
        <v>-180.05750000000006</v>
      </c>
      <c r="S45" s="68"/>
      <c r="T45" s="68">
        <f>T44-T7</f>
        <v>492.26083333333338</v>
      </c>
      <c r="U45" s="68"/>
      <c r="V45" s="68">
        <f>V44-V7</f>
        <v>49.859999999999985</v>
      </c>
      <c r="W45" s="68"/>
      <c r="X45" s="68">
        <f>X44-X7</f>
        <v>-20.05</v>
      </c>
      <c r="Y45" s="68"/>
      <c r="Z45" s="68">
        <f>Z44-Z7</f>
        <v>-9</v>
      </c>
      <c r="AA45" s="68"/>
      <c r="AB45" s="68">
        <f>AB44-AB7</f>
        <v>881.19046428571392</v>
      </c>
    </row>
    <row r="46" spans="1:28" ht="12.75" customHeight="1" x14ac:dyDescent="0.25">
      <c r="A46" s="2"/>
      <c r="B46" s="117" t="s">
        <v>45</v>
      </c>
      <c r="C46" s="118"/>
      <c r="D46" s="70">
        <f>D45*100/D7</f>
        <v>-16.751453488372089</v>
      </c>
      <c r="E46" s="70"/>
      <c r="F46" s="70">
        <f>F45*100/F7</f>
        <v>-14.753193960511048</v>
      </c>
      <c r="G46" s="70"/>
      <c r="H46" s="70">
        <f>H45*100/H7</f>
        <v>-63.19495213228894</v>
      </c>
      <c r="I46" s="70"/>
      <c r="J46" s="70">
        <f>J45*100/J7</f>
        <v>-7.4612301222236921</v>
      </c>
      <c r="K46" s="70"/>
      <c r="L46" s="70">
        <f>L45*100/L7</f>
        <v>29.746487766377268</v>
      </c>
      <c r="M46" s="70"/>
      <c r="N46" s="70">
        <f>N45*100/N7</f>
        <v>35.876732858748575</v>
      </c>
      <c r="O46" s="70"/>
      <c r="P46" s="70">
        <f>P45*100/P7</f>
        <v>21.185392397302248</v>
      </c>
      <c r="Q46" s="70"/>
      <c r="R46" s="70">
        <f>R45*100/R7</f>
        <v>-29.416353537003769</v>
      </c>
      <c r="S46" s="70"/>
      <c r="T46" s="70">
        <f>T45*100/T7</f>
        <v>105.09411471676631</v>
      </c>
      <c r="U46" s="70"/>
      <c r="V46" s="70">
        <f>V45*100/V7</f>
        <v>20.484798685291693</v>
      </c>
      <c r="W46" s="70"/>
      <c r="X46" s="70">
        <f>X45*100/X7</f>
        <v>-42.569002123142248</v>
      </c>
      <c r="Y46" s="70"/>
      <c r="Z46" s="70">
        <f>Z45*100/Z7</f>
        <v>-75.630252100840337</v>
      </c>
      <c r="AA46" s="70"/>
      <c r="AB46" s="70">
        <f>AB45*100/AB7</f>
        <v>22.572055234143139</v>
      </c>
    </row>
    <row r="47" spans="1:28" ht="9.75" customHeight="1" x14ac:dyDescent="0.25">
      <c r="A47" s="3"/>
      <c r="B47" s="97" t="s">
        <v>46</v>
      </c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</row>
    <row r="49" spans="2:10" x14ac:dyDescent="0.25">
      <c r="B49" s="122"/>
      <c r="C49" s="122"/>
      <c r="D49" s="122"/>
      <c r="E49" s="122"/>
      <c r="F49" s="122"/>
      <c r="G49" s="122"/>
      <c r="H49" s="122"/>
      <c r="I49" s="122"/>
      <c r="J49" s="122"/>
    </row>
  </sheetData>
  <pageMargins left="1.1399999999999999" right="0.17" top="0.28000000000000003" bottom="0.25" header="0.22" footer="0.2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4"/>
  <sheetViews>
    <sheetView workbookViewId="0">
      <selection activeCell="C38" sqref="C38"/>
    </sheetView>
  </sheetViews>
  <sheetFormatPr defaultRowHeight="15" x14ac:dyDescent="0.25"/>
  <cols>
    <col min="1" max="1" width="4.85546875" customWidth="1"/>
    <col min="2" max="2" width="53.28515625" customWidth="1"/>
  </cols>
  <sheetData>
    <row r="2" spans="1:2" ht="18" x14ac:dyDescent="0.25">
      <c r="A2" s="93" t="s">
        <v>60</v>
      </c>
      <c r="B2" s="93"/>
    </row>
    <row r="3" spans="1:2" ht="16.5" x14ac:dyDescent="0.25">
      <c r="A3" s="94" t="s">
        <v>17</v>
      </c>
      <c r="B3" s="129" t="s">
        <v>59</v>
      </c>
    </row>
    <row r="4" spans="1:2" ht="16.5" x14ac:dyDescent="0.25">
      <c r="A4" s="95" t="s">
        <v>20</v>
      </c>
      <c r="B4" s="130"/>
    </row>
    <row r="5" spans="1:2" ht="15.75" x14ac:dyDescent="0.25">
      <c r="A5" s="76">
        <v>1</v>
      </c>
      <c r="B5" s="82" t="s">
        <v>48</v>
      </c>
    </row>
    <row r="6" spans="1:2" ht="15.75" x14ac:dyDescent="0.25">
      <c r="A6" s="77"/>
      <c r="B6" s="83" t="s">
        <v>21</v>
      </c>
    </row>
    <row r="7" spans="1:2" ht="15.75" x14ac:dyDescent="0.25">
      <c r="A7" s="77"/>
      <c r="B7" s="83" t="s">
        <v>22</v>
      </c>
    </row>
    <row r="8" spans="1:2" ht="15.75" x14ac:dyDescent="0.25">
      <c r="A8" s="77"/>
      <c r="B8" s="83" t="s">
        <v>23</v>
      </c>
    </row>
    <row r="9" spans="1:2" ht="15.75" x14ac:dyDescent="0.25">
      <c r="A9" s="77"/>
      <c r="B9" s="84" t="s">
        <v>24</v>
      </c>
    </row>
    <row r="10" spans="1:2" ht="15.75" x14ac:dyDescent="0.25">
      <c r="A10" s="76">
        <v>2</v>
      </c>
      <c r="B10" s="85" t="s">
        <v>49</v>
      </c>
    </row>
    <row r="11" spans="1:2" ht="15.75" x14ac:dyDescent="0.25">
      <c r="A11" s="77"/>
      <c r="B11" s="86" t="s">
        <v>25</v>
      </c>
    </row>
    <row r="12" spans="1:2" ht="15.75" x14ac:dyDescent="0.25">
      <c r="A12" s="78"/>
      <c r="B12" s="84" t="s">
        <v>26</v>
      </c>
    </row>
    <row r="13" spans="1:2" ht="15.75" x14ac:dyDescent="0.25">
      <c r="A13" s="79">
        <v>3</v>
      </c>
      <c r="B13" s="87" t="s">
        <v>50</v>
      </c>
    </row>
    <row r="14" spans="1:2" ht="15.75" x14ac:dyDescent="0.25">
      <c r="A14" s="77"/>
      <c r="B14" s="88" t="s">
        <v>65</v>
      </c>
    </row>
    <row r="15" spans="1:2" ht="15.75" x14ac:dyDescent="0.25">
      <c r="A15" s="76">
        <v>4</v>
      </c>
      <c r="B15" s="89" t="s">
        <v>51</v>
      </c>
    </row>
    <row r="16" spans="1:2" ht="15.75" x14ac:dyDescent="0.25">
      <c r="A16" s="77"/>
      <c r="B16" s="84" t="s">
        <v>66</v>
      </c>
    </row>
    <row r="17" spans="1:2" ht="15.75" x14ac:dyDescent="0.25">
      <c r="A17" s="76">
        <v>5</v>
      </c>
      <c r="B17" s="85" t="s">
        <v>52</v>
      </c>
    </row>
    <row r="18" spans="1:2" ht="15.75" x14ac:dyDescent="0.25">
      <c r="A18" s="77"/>
      <c r="B18" s="86" t="s">
        <v>29</v>
      </c>
    </row>
    <row r="19" spans="1:2" ht="15.75" x14ac:dyDescent="0.25">
      <c r="A19" s="77"/>
      <c r="B19" s="83" t="s">
        <v>61</v>
      </c>
    </row>
    <row r="20" spans="1:2" ht="15.75" x14ac:dyDescent="0.25">
      <c r="A20" s="77"/>
      <c r="B20" s="84" t="s">
        <v>31</v>
      </c>
    </row>
    <row r="21" spans="1:2" ht="15.75" x14ac:dyDescent="0.25">
      <c r="A21" s="76">
        <v>6</v>
      </c>
      <c r="B21" s="85" t="s">
        <v>53</v>
      </c>
    </row>
    <row r="22" spans="1:2" ht="15.75" x14ac:dyDescent="0.25">
      <c r="A22" s="77"/>
      <c r="B22" s="86" t="s">
        <v>32</v>
      </c>
    </row>
    <row r="23" spans="1:2" ht="15.75" x14ac:dyDescent="0.25">
      <c r="A23" s="80"/>
      <c r="B23" s="84" t="s">
        <v>33</v>
      </c>
    </row>
    <row r="24" spans="1:2" ht="15.75" x14ac:dyDescent="0.25">
      <c r="A24" s="81">
        <v>7</v>
      </c>
      <c r="B24" s="90" t="s">
        <v>54</v>
      </c>
    </row>
    <row r="25" spans="1:2" ht="15.75" x14ac:dyDescent="0.25">
      <c r="A25" s="77"/>
      <c r="B25" s="88" t="s">
        <v>64</v>
      </c>
    </row>
    <row r="26" spans="1:2" ht="15.75" x14ac:dyDescent="0.25">
      <c r="A26" s="76">
        <v>8</v>
      </c>
      <c r="B26" s="85" t="s">
        <v>55</v>
      </c>
    </row>
    <row r="27" spans="1:2" ht="15.75" x14ac:dyDescent="0.25">
      <c r="A27" s="77"/>
      <c r="B27" s="83" t="s">
        <v>62</v>
      </c>
    </row>
    <row r="28" spans="1:2" ht="15.75" x14ac:dyDescent="0.25">
      <c r="A28" s="77"/>
      <c r="B28" s="88" t="s">
        <v>63</v>
      </c>
    </row>
    <row r="29" spans="1:2" ht="15.75" x14ac:dyDescent="0.25">
      <c r="A29" s="76">
        <v>9</v>
      </c>
      <c r="B29" s="91" t="s">
        <v>56</v>
      </c>
    </row>
    <row r="30" spans="1:2" ht="15.75" x14ac:dyDescent="0.25">
      <c r="A30" s="77"/>
      <c r="B30" s="92" t="s">
        <v>67</v>
      </c>
    </row>
    <row r="31" spans="1:2" ht="15.75" x14ac:dyDescent="0.25">
      <c r="A31" s="79">
        <v>10</v>
      </c>
      <c r="B31" s="85" t="s">
        <v>57</v>
      </c>
    </row>
    <row r="32" spans="1:2" ht="15.75" x14ac:dyDescent="0.25">
      <c r="A32" s="80"/>
      <c r="B32" s="84" t="s">
        <v>68</v>
      </c>
    </row>
    <row r="33" spans="1:2" ht="15.75" x14ac:dyDescent="0.25">
      <c r="A33" s="77">
        <v>11</v>
      </c>
      <c r="B33" s="85" t="s">
        <v>58</v>
      </c>
    </row>
    <row r="34" spans="1:2" ht="15.75" x14ac:dyDescent="0.25">
      <c r="A34" s="80"/>
      <c r="B34" s="84" t="s">
        <v>69</v>
      </c>
    </row>
  </sheetData>
  <mergeCells count="1">
    <mergeCell ref="B3:B4"/>
  </mergeCells>
  <pageMargins left="1.0900000000000001" right="0.7" top="0.73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PRINT</vt:lpstr>
      <vt:lpstr>List of AWS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STATS</cp:lastModifiedBy>
  <cp:lastPrinted>2020-09-14T09:48:30Z</cp:lastPrinted>
  <dcterms:created xsi:type="dcterms:W3CDTF">2018-06-08T06:08:19Z</dcterms:created>
  <dcterms:modified xsi:type="dcterms:W3CDTF">2021-11-26T08:04:10Z</dcterms:modified>
</cp:coreProperties>
</file>