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A41" i="1" l="1"/>
  <c r="Y41" i="1"/>
  <c r="W41" i="1"/>
  <c r="U41" i="1"/>
  <c r="S41" i="1"/>
  <c r="Q41" i="1"/>
  <c r="O41" i="1"/>
  <c r="M41" i="1"/>
  <c r="K41" i="1"/>
  <c r="I41" i="1"/>
  <c r="G41" i="1"/>
  <c r="E41" i="1"/>
  <c r="AB41" i="1" s="1"/>
  <c r="Z39" i="1"/>
  <c r="Z44" i="1" s="1"/>
  <c r="Z45" i="1" s="1"/>
  <c r="Z46" i="1" s="1"/>
  <c r="X39" i="1"/>
  <c r="X44" i="1" s="1"/>
  <c r="X45" i="1" s="1"/>
  <c r="X46" i="1" s="1"/>
  <c r="V39" i="1"/>
  <c r="V44" i="1" s="1"/>
  <c r="V45" i="1" s="1"/>
  <c r="V46" i="1" s="1"/>
  <c r="T39" i="1"/>
  <c r="T44" i="1" s="1"/>
  <c r="T45" i="1" s="1"/>
  <c r="T46" i="1" s="1"/>
  <c r="R39" i="1"/>
  <c r="R44" i="1" s="1"/>
  <c r="R45" i="1" s="1"/>
  <c r="R46" i="1" s="1"/>
  <c r="P39" i="1"/>
  <c r="P44" i="1" s="1"/>
  <c r="P45" i="1" s="1"/>
  <c r="P46" i="1" s="1"/>
  <c r="N39" i="1"/>
  <c r="N44" i="1" s="1"/>
  <c r="N45" i="1" s="1"/>
  <c r="N46" i="1" s="1"/>
  <c r="L39" i="1"/>
  <c r="L44" i="1" s="1"/>
  <c r="L45" i="1" s="1"/>
  <c r="L46" i="1" s="1"/>
  <c r="J39" i="1"/>
  <c r="J44" i="1" s="1"/>
  <c r="J45" i="1" s="1"/>
  <c r="J46" i="1" s="1"/>
  <c r="H39" i="1"/>
  <c r="H44" i="1" s="1"/>
  <c r="H45" i="1" s="1"/>
  <c r="H46" i="1" s="1"/>
  <c r="F39" i="1"/>
  <c r="F44" i="1" s="1"/>
  <c r="F45" i="1" s="1"/>
  <c r="F46" i="1" s="1"/>
  <c r="D39" i="1"/>
  <c r="AB39" i="1" s="1"/>
  <c r="AB40" i="1" s="1"/>
  <c r="AB38" i="1"/>
  <c r="AB36" i="1"/>
  <c r="AB34" i="1"/>
  <c r="AB32" i="1"/>
  <c r="AB31" i="1"/>
  <c r="AB29" i="1"/>
  <c r="AB27" i="1"/>
  <c r="AB26" i="1"/>
  <c r="AB24" i="1"/>
  <c r="AB23" i="1"/>
  <c r="AB20" i="1"/>
  <c r="AB18" i="1"/>
  <c r="AB16" i="1"/>
  <c r="AB15" i="1"/>
  <c r="AB13" i="1"/>
  <c r="AB12" i="1"/>
  <c r="AB11" i="1"/>
  <c r="AB10" i="1"/>
  <c r="AB10" i="2"/>
  <c r="AB9" i="2"/>
  <c r="AB8" i="2"/>
  <c r="AB7" i="2"/>
  <c r="D40" i="1" l="1"/>
  <c r="H40" i="1"/>
  <c r="L40" i="1"/>
  <c r="P40" i="1"/>
  <c r="T40" i="1"/>
  <c r="X40" i="1"/>
  <c r="D44" i="1"/>
  <c r="F40" i="1"/>
  <c r="J40" i="1"/>
  <c r="N40" i="1"/>
  <c r="R40" i="1"/>
  <c r="V40" i="1"/>
  <c r="Z40" i="1"/>
  <c r="D45" i="1" l="1"/>
  <c r="D46" i="1" s="1"/>
  <c r="AB44" i="1"/>
  <c r="AB45" i="1" s="1"/>
  <c r="AB46" i="1" s="1"/>
</calcChain>
</file>

<file path=xl/sharedStrings.xml><?xml version="1.0" encoding="utf-8"?>
<sst xmlns="http://schemas.openxmlformats.org/spreadsheetml/2006/main" count="134" uniqueCount="66">
  <si>
    <r>
      <t xml:space="preserve">                                                                                                     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mbria"/>
        <family val="1"/>
        <scheme val="major"/>
      </rPr>
      <t xml:space="preserve"> GOVERNMENT OF MEGHALAYA</t>
    </r>
  </si>
  <si>
    <r>
      <t xml:space="preserve">                                                                                                     </t>
    </r>
    <r>
      <rPr>
        <sz val="10"/>
        <color theme="1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DIRECTORATE OF AGRICULTURE</t>
    </r>
  </si>
  <si>
    <r>
      <t xml:space="preserve">                                                           </t>
    </r>
    <r>
      <rPr>
        <b/>
        <sz val="10"/>
        <color theme="1"/>
        <rFont val="Cambria"/>
        <family val="1"/>
        <scheme val="major"/>
      </rPr>
      <t>STATION WISE ACTUAL MONTHLY RAINFALL IN MM DURING 2019</t>
    </r>
  </si>
  <si>
    <t>SL.</t>
  </si>
  <si>
    <r>
      <t xml:space="preserve">                      </t>
    </r>
    <r>
      <rPr>
        <b/>
        <sz val="8"/>
        <color theme="1"/>
        <rFont val="Cambria"/>
        <family val="1"/>
        <scheme val="major"/>
      </rPr>
      <t>AWS STATIONS</t>
    </r>
  </si>
  <si>
    <t xml:space="preserve">    JAN</t>
  </si>
  <si>
    <t>R.D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</si>
  <si>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</si>
  <si>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</si>
  <si>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</si>
  <si>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</si>
  <si>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</si>
  <si>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</si>
  <si>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</si>
  <si>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</si>
  <si>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</si>
  <si>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 xml:space="preserve">NOV </t>
  </si>
  <si>
    <t>DEC</t>
  </si>
  <si>
    <t>TOTAL</t>
  </si>
  <si>
    <t>NO</t>
  </si>
  <si>
    <t>(MM)</t>
  </si>
  <si>
    <t>RAINFALL</t>
  </si>
  <si>
    <t>Normal rainfall/month in mm</t>
  </si>
  <si>
    <t>a</t>
  </si>
  <si>
    <t>Normal rainfall/rainy day in mm</t>
  </si>
  <si>
    <t>b</t>
  </si>
  <si>
    <r>
      <t xml:space="preserve">           </t>
    </r>
    <r>
      <rPr>
        <b/>
        <i/>
        <u/>
        <sz val="8"/>
        <color theme="1"/>
        <rFont val="Times New Roman"/>
        <family val="1"/>
      </rPr>
      <t>EAST KHASI HILLS</t>
    </r>
  </si>
  <si>
    <t>a.GOVT. FRUIT GARDEN,SHILLONG</t>
  </si>
  <si>
    <t>b.S.D.A.O SOHRA</t>
  </si>
  <si>
    <t>c.B.D.O MAWSYNRAM</t>
  </si>
  <si>
    <t>d.IATC UPPER SHILONG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</si>
  <si>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KHASI HILLS</t>
    </r>
  </si>
  <si>
    <t>a.S.D.A.O MAIRANG</t>
  </si>
  <si>
    <t>b. D.A.O NONGSTOIN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</si>
  <si>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KHASI HILLS</t>
    </r>
  </si>
  <si>
    <t>D.A.O MAWKYRWAT</t>
  </si>
  <si>
    <r>
      <t xml:space="preserve">         </t>
    </r>
    <r>
      <rPr>
        <b/>
        <i/>
        <u/>
        <sz val="8"/>
        <color theme="1"/>
        <rFont val="Times New Roman"/>
        <family val="1"/>
      </rPr>
      <t>EAST JAINTIA HILLS</t>
    </r>
  </si>
  <si>
    <t>D.A.O KHLIEHRIAT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</si>
  <si>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JAINTIA HILLS</t>
    </r>
  </si>
  <si>
    <t xml:space="preserve">a.R.O DISTRICT &amp; LOCAL RESEARCH </t>
  </si>
  <si>
    <t>STATION &amp; LABORATORIES JOWAI</t>
  </si>
  <si>
    <t>b. S.D.A.O AMLAREM</t>
  </si>
  <si>
    <r>
      <t xml:space="preserve">          </t>
    </r>
    <r>
      <rPr>
        <b/>
        <i/>
        <u/>
        <sz val="8"/>
        <color theme="1"/>
        <rFont val="Times New Roman"/>
        <family val="1"/>
      </rPr>
      <t>RI-BHOI DISTRICT</t>
    </r>
  </si>
  <si>
    <t>a.D.A.O NONGPOH</t>
  </si>
  <si>
    <t>b.B.D.O JIRANG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</si>
  <si>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 EAST GARO HILLS </t>
    </r>
  </si>
  <si>
    <t>D.A.O WILLIAMNAGAR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</si>
  <si>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WEST GARO HILLS </t>
    </r>
  </si>
  <si>
    <t>a.D.A.O TURA</t>
  </si>
  <si>
    <t>b.S.D.A.O DADENGGRE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</si>
  <si>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GARO HILLS</t>
    </r>
  </si>
  <si>
    <r>
      <rPr>
        <sz val="8"/>
        <color theme="1"/>
        <rFont val="Cambria"/>
        <family val="1"/>
        <scheme val="major"/>
      </rPr>
      <t>D.A.O AMPATI</t>
    </r>
    <r>
      <rPr>
        <sz val="7"/>
        <color theme="1"/>
        <rFont val="Calibri"/>
        <family val="2"/>
        <scheme val="minor"/>
      </rPr>
      <t xml:space="preserve"> </t>
    </r>
  </si>
  <si>
    <r>
      <t xml:space="preserve">         </t>
    </r>
    <r>
      <rPr>
        <b/>
        <i/>
        <u/>
        <sz val="8"/>
        <color theme="1"/>
        <rFont val="Times New Roman"/>
        <family val="1"/>
      </rPr>
      <t>SOUTH GARO HILLS</t>
    </r>
  </si>
  <si>
    <t>D.A.O BAGHMARA</t>
  </si>
  <si>
    <r>
      <t xml:space="preserve">          </t>
    </r>
    <r>
      <rPr>
        <b/>
        <i/>
        <u/>
        <sz val="8"/>
        <color theme="1"/>
        <rFont val="Times New Roman"/>
        <family val="1"/>
      </rPr>
      <t>NORTH GARO HILLS</t>
    </r>
  </si>
  <si>
    <t>D.A.O RESUBELPARA</t>
  </si>
  <si>
    <t>TOTAL MONTHLY RAINFALL IN MM</t>
  </si>
  <si>
    <t>MONTHLY AVERAGE RAINFALL</t>
  </si>
  <si>
    <t>NO. OF RAINY DAYS</t>
  </si>
  <si>
    <t xml:space="preserve">State Mean                   </t>
  </si>
  <si>
    <t>Deficit/Surplus</t>
  </si>
  <si>
    <t>Percentage of deficit/surplus</t>
  </si>
  <si>
    <t>%</t>
  </si>
  <si>
    <t>Rainfall 2019</t>
  </si>
  <si>
    <t>ACTUAL RAINFALL RECEIVED From January To December, 2019       = 51138.60 MM</t>
  </si>
  <si>
    <t>AVERAGE RAINFALL RECEIVED From January To December, 2019     = 18.68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</si>
</sst>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6"/>
      <color theme="1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sz val="7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b/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8"/>
      <color theme="1"/>
      <name val="Arial Narrow"/>
      <family val="2"/>
    </font>
    <font>
      <b/>
      <i/>
      <sz val="8"/>
      <color theme="1"/>
      <name val="Times New Roman"/>
      <family val="1"/>
    </font>
    <font>
      <sz val="8"/>
      <color theme="1"/>
      <name val="Cambria"/>
      <family val="2"/>
      <scheme val="major"/>
    </font>
    <font>
      <sz val="8"/>
      <color theme="1"/>
      <name val="Times New Roman"/>
      <family val="1"/>
    </font>
    <font>
      <b/>
      <sz val="9"/>
      <color theme="1"/>
      <name val="Arial Narrow"/>
      <family val="2"/>
    </font>
    <font>
      <b/>
      <sz val="7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mbria"/>
      <family val="1"/>
      <scheme val="major"/>
    </font>
    <font>
      <sz val="11"/>
      <color theme="1"/>
      <name val="Arial Rounded MT Bold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1" fillId="0" borderId="3" xfId="0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6" xfId="0" applyFont="1" applyBorder="1"/>
    <xf numFmtId="0" fontId="7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7" xfId="0" applyFont="1" applyBorder="1"/>
    <xf numFmtId="0" fontId="13" fillId="0" borderId="1" xfId="0" applyFont="1" applyBorder="1"/>
    <xf numFmtId="0" fontId="7" fillId="0" borderId="6" xfId="0" applyFont="1" applyBorder="1" applyAlignment="1">
      <alignment horizontal="center"/>
    </xf>
    <xf numFmtId="0" fontId="14" fillId="0" borderId="8" xfId="0" applyFont="1" applyBorder="1"/>
    <xf numFmtId="0" fontId="13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0" fontId="14" fillId="0" borderId="3" xfId="0" applyFont="1" applyFill="1" applyBorder="1"/>
    <xf numFmtId="0" fontId="1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7" xfId="0" applyFont="1" applyFill="1" applyBorder="1"/>
    <xf numFmtId="0" fontId="14" fillId="0" borderId="1" xfId="0" applyFont="1" applyBorder="1"/>
    <xf numFmtId="0" fontId="15" fillId="0" borderId="1" xfId="0" applyFont="1" applyBorder="1"/>
    <xf numFmtId="0" fontId="14" fillId="0" borderId="8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6" fillId="0" borderId="0" xfId="0" applyFont="1"/>
    <xf numFmtId="0" fontId="16" fillId="0" borderId="1" xfId="0" applyFont="1" applyBorder="1"/>
    <xf numFmtId="0" fontId="14" fillId="0" borderId="3" xfId="0" applyFont="1" applyBorder="1"/>
    <xf numFmtId="0" fontId="14" fillId="0" borderId="2" xfId="0" applyFont="1" applyBorder="1"/>
    <xf numFmtId="0" fontId="17" fillId="0" borderId="2" xfId="0" applyFont="1" applyBorder="1" applyAlignment="1">
      <alignment horizontal="center"/>
    </xf>
    <xf numFmtId="0" fontId="18" fillId="0" borderId="0" xfId="0" applyFont="1" applyFill="1" applyBorder="1"/>
    <xf numFmtId="0" fontId="18" fillId="0" borderId="6" xfId="0" applyFont="1" applyFill="1" applyBorder="1"/>
    <xf numFmtId="0" fontId="14" fillId="0" borderId="2" xfId="0" applyFont="1" applyFill="1" applyBorder="1"/>
    <xf numFmtId="0" fontId="16" fillId="0" borderId="1" xfId="0" applyFont="1" applyFill="1" applyBorder="1"/>
    <xf numFmtId="0" fontId="14" fillId="0" borderId="6" xfId="0" applyFont="1" applyFill="1" applyBorder="1"/>
    <xf numFmtId="0" fontId="17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0" borderId="7" xfId="0" applyFont="1" applyBorder="1"/>
    <xf numFmtId="0" fontId="16" fillId="0" borderId="7" xfId="0" applyFont="1" applyBorder="1"/>
    <xf numFmtId="0" fontId="8" fillId="0" borderId="3" xfId="0" applyFont="1" applyBorder="1"/>
    <xf numFmtId="0" fontId="15" fillId="0" borderId="10" xfId="0" applyFont="1" applyFill="1" applyBorder="1"/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5" fillId="0" borderId="11" xfId="0" applyFont="1" applyBorder="1"/>
    <xf numFmtId="2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15" fillId="0" borderId="0" xfId="0" applyFont="1" applyFill="1" applyBorder="1"/>
    <xf numFmtId="0" fontId="15" fillId="0" borderId="2" xfId="0" applyFont="1" applyFill="1" applyBorder="1"/>
    <xf numFmtId="0" fontId="19" fillId="0" borderId="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9" fillId="0" borderId="7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22" fillId="0" borderId="13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3" xfId="0" applyFont="1" applyBorder="1"/>
    <xf numFmtId="0" fontId="0" fillId="0" borderId="13" xfId="0" applyBorder="1"/>
    <xf numFmtId="0" fontId="19" fillId="0" borderId="10" xfId="0" applyFont="1" applyBorder="1" applyAlignment="1">
      <alignment horizontal="center"/>
    </xf>
    <xf numFmtId="0" fontId="0" fillId="0" borderId="2" xfId="0" applyBorder="1"/>
    <xf numFmtId="0" fontId="19" fillId="0" borderId="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4" xfId="0" applyFont="1" applyBorder="1"/>
    <xf numFmtId="0" fontId="0" fillId="0" borderId="14" xfId="0" applyBorder="1"/>
    <xf numFmtId="0" fontId="19" fillId="0" borderId="9" xfId="0" applyFont="1" applyBorder="1" applyAlignment="1">
      <alignment horizontal="center"/>
    </xf>
    <xf numFmtId="0" fontId="0" fillId="0" borderId="5" xfId="0" applyBorder="1"/>
    <xf numFmtId="0" fontId="24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4" xfId="0" applyBorder="1"/>
    <xf numFmtId="0" fontId="21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applyBorder="1"/>
    <xf numFmtId="0" fontId="21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5" fillId="0" borderId="0" xfId="0" applyFont="1"/>
    <xf numFmtId="164" fontId="14" fillId="0" borderId="2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abSelected="1" topLeftCell="A7" workbookViewId="0">
      <selection activeCell="A29" sqref="A29:AB29"/>
    </sheetView>
  </sheetViews>
  <sheetFormatPr defaultRowHeight="15" x14ac:dyDescent="0.25"/>
  <cols>
    <col min="1" max="1" width="2.85546875" customWidth="1"/>
    <col min="2" max="2" width="25" customWidth="1"/>
    <col min="3" max="3" width="2.28515625" customWidth="1"/>
    <col min="4" max="4" width="6" customWidth="1"/>
    <col min="5" max="5" width="2.7109375" customWidth="1"/>
    <col min="6" max="6" width="6.28515625" customWidth="1"/>
    <col min="7" max="7" width="2.7109375" customWidth="1"/>
    <col min="8" max="8" width="5.85546875" customWidth="1"/>
    <col min="9" max="9" width="3.140625" customWidth="1"/>
    <col min="10" max="10" width="5.85546875" customWidth="1"/>
    <col min="11" max="11" width="3.140625" customWidth="1"/>
    <col min="12" max="12" width="6.140625" customWidth="1"/>
    <col min="13" max="13" width="3.28515625" customWidth="1"/>
    <col min="14" max="14" width="6" customWidth="1"/>
    <col min="15" max="15" width="3.28515625" customWidth="1"/>
    <col min="16" max="16" width="6.7109375" customWidth="1"/>
    <col min="17" max="17" width="2.85546875" customWidth="1"/>
    <col min="18" max="18" width="7" customWidth="1"/>
    <col min="19" max="19" width="3" customWidth="1"/>
    <col min="20" max="20" width="6" customWidth="1"/>
    <col min="21" max="21" width="2.85546875" customWidth="1"/>
    <col min="22" max="22" width="6.42578125" customWidth="1"/>
    <col min="23" max="23" width="3.140625" customWidth="1"/>
    <col min="24" max="24" width="7" customWidth="1"/>
    <col min="25" max="25" width="3.5703125" customWidth="1"/>
    <col min="26" max="26" width="6.28515625" customWidth="1"/>
    <col min="27" max="27" width="3.28515625" customWidth="1"/>
    <col min="28" max="28" width="8.140625" customWidth="1"/>
  </cols>
  <sheetData>
    <row r="1" spans="1:28" ht="15.6" customHeight="1" x14ac:dyDescent="0.25">
      <c r="A1" t="s">
        <v>0</v>
      </c>
    </row>
    <row r="2" spans="1:28" ht="12" customHeight="1" x14ac:dyDescent="0.25">
      <c r="A2" t="s">
        <v>1</v>
      </c>
    </row>
    <row r="3" spans="1:28" ht="12" customHeight="1" x14ac:dyDescent="0.25">
      <c r="A3" t="s">
        <v>2</v>
      </c>
    </row>
    <row r="4" spans="1:28" ht="12.6" customHeight="1" x14ac:dyDescent="0.25">
      <c r="A4" s="1" t="s">
        <v>3</v>
      </c>
      <c r="B4" s="2" t="s">
        <v>4</v>
      </c>
      <c r="C4" s="2"/>
      <c r="D4" s="3" t="s">
        <v>5</v>
      </c>
      <c r="E4" s="4" t="s">
        <v>6</v>
      </c>
      <c r="F4" s="4" t="s">
        <v>7</v>
      </c>
      <c r="G4" s="4" t="s">
        <v>6</v>
      </c>
      <c r="H4" s="4" t="s">
        <v>8</v>
      </c>
      <c r="I4" s="4" t="s">
        <v>6</v>
      </c>
      <c r="J4" s="4" t="s">
        <v>9</v>
      </c>
      <c r="K4" s="4" t="s">
        <v>6</v>
      </c>
      <c r="L4" s="4" t="s">
        <v>10</v>
      </c>
      <c r="M4" s="4" t="s">
        <v>6</v>
      </c>
      <c r="N4" s="4" t="s">
        <v>11</v>
      </c>
      <c r="O4" s="4" t="s">
        <v>6</v>
      </c>
      <c r="P4" s="4" t="s">
        <v>12</v>
      </c>
      <c r="Q4" s="4" t="s">
        <v>6</v>
      </c>
      <c r="R4" s="4" t="s">
        <v>13</v>
      </c>
      <c r="S4" s="4" t="s">
        <v>6</v>
      </c>
      <c r="T4" s="4" t="s">
        <v>14</v>
      </c>
      <c r="U4" s="4" t="s">
        <v>6</v>
      </c>
      <c r="V4" s="4" t="s">
        <v>15</v>
      </c>
      <c r="W4" s="4" t="s">
        <v>6</v>
      </c>
      <c r="X4" s="4" t="s">
        <v>16</v>
      </c>
      <c r="Y4" s="4" t="s">
        <v>6</v>
      </c>
      <c r="Z4" s="4" t="s">
        <v>17</v>
      </c>
      <c r="AA4" s="4" t="s">
        <v>6</v>
      </c>
      <c r="AB4" s="5" t="s">
        <v>18</v>
      </c>
    </row>
    <row r="5" spans="1:28" ht="11.45" customHeight="1" x14ac:dyDescent="0.25">
      <c r="A5" s="6" t="s">
        <v>19</v>
      </c>
      <c r="B5" s="7"/>
      <c r="C5" s="7"/>
      <c r="D5" s="8" t="s">
        <v>20</v>
      </c>
      <c r="E5" s="8"/>
      <c r="F5" s="8" t="s">
        <v>20</v>
      </c>
      <c r="G5" s="8"/>
      <c r="H5" s="8" t="s">
        <v>20</v>
      </c>
      <c r="I5" s="8"/>
      <c r="J5" s="8" t="s">
        <v>20</v>
      </c>
      <c r="K5" s="8"/>
      <c r="L5" s="8" t="s">
        <v>20</v>
      </c>
      <c r="M5" s="8"/>
      <c r="N5" s="8" t="s">
        <v>20</v>
      </c>
      <c r="O5" s="8"/>
      <c r="P5" s="8" t="s">
        <v>20</v>
      </c>
      <c r="Q5" s="8"/>
      <c r="R5" s="8" t="s">
        <v>20</v>
      </c>
      <c r="S5" s="8"/>
      <c r="T5" s="8" t="s">
        <v>20</v>
      </c>
      <c r="U5" s="8"/>
      <c r="V5" s="8" t="s">
        <v>20</v>
      </c>
      <c r="W5" s="8"/>
      <c r="X5" s="8" t="s">
        <v>20</v>
      </c>
      <c r="Y5" s="8"/>
      <c r="Z5" s="8" t="s">
        <v>20</v>
      </c>
      <c r="AA5" s="8"/>
      <c r="AB5" s="9" t="s">
        <v>21</v>
      </c>
    </row>
    <row r="6" spans="1:28" ht="10.15" customHeight="1" x14ac:dyDescent="0.25">
      <c r="A6" s="10">
        <v>1</v>
      </c>
      <c r="B6" s="11">
        <v>2</v>
      </c>
      <c r="C6" s="11">
        <v>3</v>
      </c>
      <c r="D6" s="12">
        <v>4</v>
      </c>
      <c r="E6" s="12">
        <v>5</v>
      </c>
      <c r="F6" s="12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12">
        <v>18</v>
      </c>
      <c r="S6" s="12">
        <v>19</v>
      </c>
      <c r="T6" s="12">
        <v>20</v>
      </c>
      <c r="U6" s="12">
        <v>21</v>
      </c>
      <c r="V6" s="12">
        <v>22</v>
      </c>
      <c r="W6" s="12">
        <v>23</v>
      </c>
      <c r="X6" s="12">
        <v>24</v>
      </c>
      <c r="Y6" s="12">
        <v>25</v>
      </c>
      <c r="Z6" s="12">
        <v>26</v>
      </c>
      <c r="AA6" s="12">
        <v>27</v>
      </c>
      <c r="AB6" s="13">
        <v>28</v>
      </c>
    </row>
    <row r="7" spans="1:28" ht="12.6" customHeight="1" x14ac:dyDescent="0.25">
      <c r="A7" s="14"/>
      <c r="B7" s="15" t="s">
        <v>22</v>
      </c>
      <c r="C7" s="16" t="s">
        <v>23</v>
      </c>
      <c r="D7" s="17">
        <v>17.2</v>
      </c>
      <c r="E7" s="17"/>
      <c r="F7" s="17">
        <v>24.6</v>
      </c>
      <c r="G7" s="17"/>
      <c r="H7" s="17">
        <v>76.599999999999994</v>
      </c>
      <c r="I7" s="17"/>
      <c r="J7" s="17">
        <v>217.4</v>
      </c>
      <c r="K7" s="17"/>
      <c r="L7" s="17">
        <v>452.5</v>
      </c>
      <c r="M7" s="17"/>
      <c r="N7" s="17">
        <v>800.7</v>
      </c>
      <c r="O7" s="17"/>
      <c r="P7" s="17">
        <v>932</v>
      </c>
      <c r="Q7" s="17"/>
      <c r="R7" s="17">
        <v>612.1</v>
      </c>
      <c r="S7" s="17"/>
      <c r="T7" s="17">
        <v>468.4</v>
      </c>
      <c r="U7" s="17"/>
      <c r="V7" s="17">
        <v>243.4</v>
      </c>
      <c r="W7" s="17"/>
      <c r="X7" s="17">
        <v>47.1</v>
      </c>
      <c r="Y7" s="17"/>
      <c r="Z7" s="17">
        <v>11.9</v>
      </c>
      <c r="AA7" s="17"/>
      <c r="AB7" s="18">
        <v>3903.9</v>
      </c>
    </row>
    <row r="8" spans="1:28" ht="10.9" customHeight="1" x14ac:dyDescent="0.25">
      <c r="A8" s="14"/>
      <c r="B8" s="15" t="s">
        <v>24</v>
      </c>
      <c r="C8" s="16" t="s">
        <v>25</v>
      </c>
      <c r="D8" s="17">
        <v>1.1000000000000001</v>
      </c>
      <c r="E8" s="17"/>
      <c r="F8" s="17">
        <v>1.8</v>
      </c>
      <c r="G8" s="17"/>
      <c r="H8" s="17">
        <v>4.3</v>
      </c>
      <c r="I8" s="17"/>
      <c r="J8" s="17">
        <v>9.8000000000000007</v>
      </c>
      <c r="K8" s="17"/>
      <c r="L8" s="17">
        <v>16.100000000000001</v>
      </c>
      <c r="M8" s="17"/>
      <c r="N8" s="17">
        <v>19.8</v>
      </c>
      <c r="O8" s="17"/>
      <c r="P8" s="17">
        <v>21.2</v>
      </c>
      <c r="Q8" s="17"/>
      <c r="R8" s="17">
        <v>18.600000000000001</v>
      </c>
      <c r="S8" s="17"/>
      <c r="T8" s="17">
        <v>16.5</v>
      </c>
      <c r="U8" s="17"/>
      <c r="V8" s="17">
        <v>7.7</v>
      </c>
      <c r="W8" s="17"/>
      <c r="X8" s="17">
        <v>1.9</v>
      </c>
      <c r="Y8" s="17"/>
      <c r="Z8" s="17">
        <v>1</v>
      </c>
      <c r="AA8" s="17"/>
      <c r="AB8" s="19">
        <v>119.8</v>
      </c>
    </row>
    <row r="9" spans="1:28" ht="11.45" customHeight="1" x14ac:dyDescent="0.25">
      <c r="A9" s="4">
        <v>1</v>
      </c>
      <c r="B9" s="20" t="s">
        <v>26</v>
      </c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11.45" customHeight="1" x14ac:dyDescent="0.25">
      <c r="A10" s="22"/>
      <c r="B10" s="23" t="s">
        <v>27</v>
      </c>
      <c r="C10" s="23"/>
      <c r="D10" s="24">
        <v>0.3</v>
      </c>
      <c r="E10" s="25">
        <v>2</v>
      </c>
      <c r="F10" s="24">
        <v>14</v>
      </c>
      <c r="G10" s="25">
        <v>7</v>
      </c>
      <c r="H10" s="24">
        <v>27.6</v>
      </c>
      <c r="I10" s="25">
        <v>11</v>
      </c>
      <c r="J10" s="24">
        <v>212</v>
      </c>
      <c r="K10" s="25">
        <v>23</v>
      </c>
      <c r="L10" s="24">
        <v>212.4</v>
      </c>
      <c r="M10" s="25">
        <v>22</v>
      </c>
      <c r="N10" s="24">
        <v>273.8</v>
      </c>
      <c r="O10" s="25">
        <v>24</v>
      </c>
      <c r="P10" s="24">
        <v>486.8</v>
      </c>
      <c r="Q10" s="25">
        <v>26</v>
      </c>
      <c r="R10" s="25">
        <v>133.80000000000001</v>
      </c>
      <c r="S10" s="25">
        <v>20</v>
      </c>
      <c r="T10" s="25">
        <v>136.4</v>
      </c>
      <c r="U10" s="25">
        <v>28</v>
      </c>
      <c r="V10" s="25">
        <v>232.8</v>
      </c>
      <c r="W10" s="25">
        <v>19</v>
      </c>
      <c r="X10" s="25">
        <v>2.8</v>
      </c>
      <c r="Y10" s="25">
        <v>8</v>
      </c>
      <c r="Z10" s="25">
        <v>0.8</v>
      </c>
      <c r="AA10" s="25">
        <v>4</v>
      </c>
      <c r="AB10" s="26">
        <f>SUM(Z10,X10,V10,T10,R10,P10,N10,L10,J10,H10,F10,D10)</f>
        <v>1733.5</v>
      </c>
    </row>
    <row r="11" spans="1:28" ht="11.45" customHeight="1" x14ac:dyDescent="0.25">
      <c r="A11" s="22"/>
      <c r="B11" s="23" t="s">
        <v>28</v>
      </c>
      <c r="C11" s="23"/>
      <c r="D11" s="24">
        <v>0</v>
      </c>
      <c r="E11" s="25">
        <v>0</v>
      </c>
      <c r="F11" s="24">
        <v>38</v>
      </c>
      <c r="G11" s="25">
        <v>7</v>
      </c>
      <c r="H11" s="24">
        <v>28.2</v>
      </c>
      <c r="I11" s="24">
        <v>10</v>
      </c>
      <c r="J11" s="24">
        <v>117.8</v>
      </c>
      <c r="K11" s="25">
        <v>13</v>
      </c>
      <c r="L11" s="24">
        <v>740</v>
      </c>
      <c r="M11" s="25">
        <v>25</v>
      </c>
      <c r="N11" s="24">
        <v>1690.6</v>
      </c>
      <c r="O11" s="25">
        <v>27</v>
      </c>
      <c r="P11" s="27">
        <v>2546</v>
      </c>
      <c r="Q11" s="25">
        <v>30</v>
      </c>
      <c r="R11" s="25">
        <v>728.4</v>
      </c>
      <c r="S11" s="25">
        <v>25</v>
      </c>
      <c r="T11" s="25">
        <v>868.8</v>
      </c>
      <c r="U11" s="25">
        <v>21</v>
      </c>
      <c r="V11" s="25">
        <v>552.79999999999995</v>
      </c>
      <c r="W11" s="25">
        <v>14</v>
      </c>
      <c r="X11" s="25">
        <v>28.8</v>
      </c>
      <c r="Y11" s="25">
        <v>10</v>
      </c>
      <c r="Z11" s="25">
        <v>5.2</v>
      </c>
      <c r="AA11" s="25">
        <v>4</v>
      </c>
      <c r="AB11" s="26">
        <f>SUM(Z11,X11,V11,T11,R11,P11,N11,L11,J11,H11,F11,D11)</f>
        <v>7344.6</v>
      </c>
    </row>
    <row r="12" spans="1:28" ht="10.9" customHeight="1" x14ac:dyDescent="0.25">
      <c r="A12" s="22"/>
      <c r="B12" s="23" t="s">
        <v>29</v>
      </c>
      <c r="C12" s="23"/>
      <c r="D12" s="24">
        <v>0</v>
      </c>
      <c r="E12" s="25">
        <v>0</v>
      </c>
      <c r="F12" s="24">
        <v>14</v>
      </c>
      <c r="G12" s="25">
        <v>3</v>
      </c>
      <c r="H12" s="24">
        <v>31.2</v>
      </c>
      <c r="I12" s="25">
        <v>5</v>
      </c>
      <c r="J12" s="24">
        <v>320.89999999999998</v>
      </c>
      <c r="K12" s="25">
        <v>14</v>
      </c>
      <c r="L12" s="24">
        <v>1090.5999999999999</v>
      </c>
      <c r="M12" s="25">
        <v>30</v>
      </c>
      <c r="N12" s="24">
        <v>2296.4</v>
      </c>
      <c r="O12" s="25">
        <v>28</v>
      </c>
      <c r="P12" s="24">
        <v>1871.2</v>
      </c>
      <c r="Q12" s="25">
        <v>12</v>
      </c>
      <c r="R12" s="25"/>
      <c r="S12" s="25"/>
      <c r="T12" s="25">
        <v>307.60000000000002</v>
      </c>
      <c r="U12" s="25">
        <v>11</v>
      </c>
      <c r="V12" s="25">
        <v>547.79999999999995</v>
      </c>
      <c r="W12" s="25">
        <v>14</v>
      </c>
      <c r="X12" s="25">
        <v>26.6</v>
      </c>
      <c r="Y12" s="25">
        <v>6</v>
      </c>
      <c r="Z12" s="25">
        <v>3.8</v>
      </c>
      <c r="AA12" s="25">
        <v>1</v>
      </c>
      <c r="AB12" s="26">
        <f>SUM(Z12,X12,V12,T12,R12,P12,N12,L12,J12,H12,F12,D12)</f>
        <v>6510.0999999999995</v>
      </c>
    </row>
    <row r="13" spans="1:28" ht="11.45" customHeight="1" x14ac:dyDescent="0.25">
      <c r="A13" s="22"/>
      <c r="B13" s="28" t="s">
        <v>30</v>
      </c>
      <c r="C13" s="28"/>
      <c r="D13" s="29">
        <v>0</v>
      </c>
      <c r="E13" s="30">
        <v>0</v>
      </c>
      <c r="F13" s="29">
        <v>25</v>
      </c>
      <c r="G13" s="30">
        <v>5</v>
      </c>
      <c r="H13" s="29">
        <v>21.4</v>
      </c>
      <c r="I13" s="30">
        <v>10</v>
      </c>
      <c r="J13" s="29">
        <v>37.200000000000003</v>
      </c>
      <c r="K13" s="30">
        <v>27</v>
      </c>
      <c r="L13" s="29">
        <v>104</v>
      </c>
      <c r="M13" s="30">
        <v>25</v>
      </c>
      <c r="N13" s="29">
        <v>78.8</v>
      </c>
      <c r="O13" s="30">
        <v>28</v>
      </c>
      <c r="P13" s="31">
        <v>182.2</v>
      </c>
      <c r="Q13" s="30">
        <v>30</v>
      </c>
      <c r="R13" s="32">
        <v>126.4</v>
      </c>
      <c r="S13" s="30">
        <v>21</v>
      </c>
      <c r="T13" s="30">
        <v>217.8</v>
      </c>
      <c r="U13" s="30">
        <v>27</v>
      </c>
      <c r="V13" s="30">
        <v>262.2</v>
      </c>
      <c r="W13" s="30">
        <v>16</v>
      </c>
      <c r="X13" s="30">
        <v>32.6</v>
      </c>
      <c r="Y13" s="30">
        <v>8</v>
      </c>
      <c r="Z13" s="30">
        <v>2</v>
      </c>
      <c r="AA13" s="30">
        <v>2</v>
      </c>
      <c r="AB13" s="26">
        <f>SUM(Z13,X13,V13,T13,R13,P13,N13,L13,J13,H13,F13,D13)</f>
        <v>1089.6000000000001</v>
      </c>
    </row>
    <row r="14" spans="1:28" ht="11.45" customHeight="1" x14ac:dyDescent="0.25">
      <c r="A14" s="4">
        <v>2</v>
      </c>
      <c r="B14" s="33" t="s">
        <v>31</v>
      </c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5"/>
    </row>
    <row r="15" spans="1:28" ht="11.45" customHeight="1" x14ac:dyDescent="0.25">
      <c r="A15" s="22"/>
      <c r="B15" s="36" t="s">
        <v>32</v>
      </c>
      <c r="C15" s="36"/>
      <c r="D15" s="25">
        <v>0.2</v>
      </c>
      <c r="E15" s="25">
        <v>1</v>
      </c>
      <c r="F15" s="25">
        <v>27.2</v>
      </c>
      <c r="G15" s="25">
        <v>9</v>
      </c>
      <c r="H15" s="25">
        <v>5.2</v>
      </c>
      <c r="I15" s="25">
        <v>8</v>
      </c>
      <c r="J15" s="25">
        <v>1.8</v>
      </c>
      <c r="K15" s="25">
        <v>7</v>
      </c>
      <c r="L15" s="25">
        <v>0.4</v>
      </c>
      <c r="M15" s="25">
        <v>2</v>
      </c>
      <c r="N15" s="25">
        <v>71.2</v>
      </c>
      <c r="O15" s="25">
        <v>12</v>
      </c>
      <c r="P15" s="25">
        <v>148</v>
      </c>
      <c r="Q15" s="25">
        <v>24</v>
      </c>
      <c r="R15" s="25">
        <v>136.6</v>
      </c>
      <c r="S15" s="25">
        <v>23</v>
      </c>
      <c r="T15" s="25">
        <v>237.8</v>
      </c>
      <c r="U15" s="25">
        <v>23</v>
      </c>
      <c r="V15" s="25">
        <v>240.8</v>
      </c>
      <c r="W15" s="25">
        <v>14</v>
      </c>
      <c r="X15" s="25">
        <v>22.6</v>
      </c>
      <c r="Y15" s="25">
        <v>7</v>
      </c>
      <c r="Z15" s="25">
        <v>0.8</v>
      </c>
      <c r="AA15" s="25">
        <v>4</v>
      </c>
      <c r="AB15" s="26">
        <f>SUM(Z15,X15,V15,T15,R15,P15,N15,L15,J15,H15,F15,D15)</f>
        <v>892.60000000000014</v>
      </c>
    </row>
    <row r="16" spans="1:28" ht="12" customHeight="1" x14ac:dyDescent="0.25">
      <c r="A16" s="37"/>
      <c r="B16" s="28" t="s">
        <v>33</v>
      </c>
      <c r="C16" s="28"/>
      <c r="D16" s="30">
        <v>0</v>
      </c>
      <c r="E16" s="30">
        <v>0</v>
      </c>
      <c r="F16" s="30">
        <v>24.8</v>
      </c>
      <c r="G16" s="30">
        <v>5</v>
      </c>
      <c r="H16" s="30">
        <v>46.2</v>
      </c>
      <c r="I16" s="30">
        <v>6</v>
      </c>
      <c r="J16" s="30">
        <v>239.6</v>
      </c>
      <c r="K16" s="30">
        <v>21</v>
      </c>
      <c r="L16" s="30">
        <v>321.8</v>
      </c>
      <c r="M16" s="30">
        <v>25</v>
      </c>
      <c r="N16" s="30">
        <v>578</v>
      </c>
      <c r="O16" s="30">
        <v>22</v>
      </c>
      <c r="P16" s="30">
        <v>987.6</v>
      </c>
      <c r="Q16" s="30">
        <v>26</v>
      </c>
      <c r="R16" s="30">
        <v>429.2</v>
      </c>
      <c r="S16" s="30">
        <v>24</v>
      </c>
      <c r="T16" s="30">
        <v>520</v>
      </c>
      <c r="U16" s="30">
        <v>26</v>
      </c>
      <c r="V16" s="30">
        <v>242.6</v>
      </c>
      <c r="W16" s="30">
        <v>10</v>
      </c>
      <c r="X16" s="30">
        <v>22</v>
      </c>
      <c r="Y16" s="30">
        <v>2</v>
      </c>
      <c r="Z16" s="30">
        <v>2.2000000000000002</v>
      </c>
      <c r="AA16" s="30">
        <v>2</v>
      </c>
      <c r="AB16" s="26">
        <f>SUM(Z16,X16,V16,T16,R16,P16,N16,L16,J16,H16,F16,D16)</f>
        <v>3414</v>
      </c>
    </row>
    <row r="17" spans="1:28" ht="13.15" customHeight="1" x14ac:dyDescent="0.25">
      <c r="A17" s="38">
        <v>3</v>
      </c>
      <c r="B17" s="39" t="s">
        <v>34</v>
      </c>
      <c r="C17" s="40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5"/>
    </row>
    <row r="18" spans="1:28" ht="12.6" customHeight="1" x14ac:dyDescent="0.25">
      <c r="A18" s="22"/>
      <c r="B18" s="41" t="s">
        <v>35</v>
      </c>
      <c r="C18" s="42"/>
      <c r="D18" s="43">
        <v>2.4</v>
      </c>
      <c r="E18" s="30">
        <v>11</v>
      </c>
      <c r="F18" s="43">
        <v>64.8</v>
      </c>
      <c r="G18" s="30">
        <v>11</v>
      </c>
      <c r="H18" s="43">
        <v>39.4</v>
      </c>
      <c r="I18" s="30">
        <v>17</v>
      </c>
      <c r="J18" s="43">
        <v>216.2</v>
      </c>
      <c r="K18" s="30">
        <v>24</v>
      </c>
      <c r="L18" s="30">
        <v>437.4</v>
      </c>
      <c r="M18" s="30">
        <v>28</v>
      </c>
      <c r="N18" s="43">
        <v>1112</v>
      </c>
      <c r="O18" s="30">
        <v>27</v>
      </c>
      <c r="P18" s="43">
        <v>1840.8</v>
      </c>
      <c r="Q18" s="30">
        <v>29</v>
      </c>
      <c r="R18" s="43">
        <v>418.6</v>
      </c>
      <c r="S18" s="30">
        <v>24</v>
      </c>
      <c r="T18" s="30">
        <v>675.4</v>
      </c>
      <c r="U18" s="30">
        <v>28</v>
      </c>
      <c r="V18" s="30">
        <v>425.8</v>
      </c>
      <c r="W18" s="30">
        <v>28</v>
      </c>
      <c r="X18" s="30">
        <v>36.799999999999997</v>
      </c>
      <c r="Y18" s="30">
        <v>25</v>
      </c>
      <c r="Z18" s="30">
        <v>7.2</v>
      </c>
      <c r="AA18" s="30">
        <v>16</v>
      </c>
      <c r="AB18" s="26">
        <f>SUM(Z18,X18,V18,T18,R18,P18,N18,L18,J18,H18,F18,D18)</f>
        <v>5276.7999999999993</v>
      </c>
    </row>
    <row r="19" spans="1:28" ht="12" customHeight="1" x14ac:dyDescent="0.25">
      <c r="A19" s="4">
        <v>4</v>
      </c>
      <c r="B19" s="44" t="s">
        <v>36</v>
      </c>
      <c r="C19" s="4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5"/>
    </row>
    <row r="20" spans="1:28" x14ac:dyDescent="0.25">
      <c r="A20" s="22"/>
      <c r="B20" s="28" t="s">
        <v>37</v>
      </c>
      <c r="C20" s="46"/>
      <c r="D20" s="30">
        <v>0</v>
      </c>
      <c r="E20" s="30">
        <v>0</v>
      </c>
      <c r="F20" s="30">
        <v>40.6</v>
      </c>
      <c r="G20" s="30">
        <v>5</v>
      </c>
      <c r="H20" s="30">
        <v>41.6</v>
      </c>
      <c r="I20" s="30">
        <v>10</v>
      </c>
      <c r="J20" s="30">
        <v>162.80000000000001</v>
      </c>
      <c r="K20" s="30">
        <v>18</v>
      </c>
      <c r="L20" s="30">
        <v>507.8</v>
      </c>
      <c r="M20" s="30">
        <v>22</v>
      </c>
      <c r="N20" s="30">
        <v>865</v>
      </c>
      <c r="O20" s="30">
        <v>26</v>
      </c>
      <c r="P20" s="30">
        <v>523</v>
      </c>
      <c r="Q20" s="30">
        <v>18</v>
      </c>
      <c r="R20" s="30">
        <v>275.8</v>
      </c>
      <c r="S20" s="30">
        <v>20</v>
      </c>
      <c r="T20" s="30">
        <v>360</v>
      </c>
      <c r="U20" s="30">
        <v>29</v>
      </c>
      <c r="V20" s="30">
        <v>150.80000000000001</v>
      </c>
      <c r="W20" s="30">
        <v>13</v>
      </c>
      <c r="X20" s="30">
        <v>13.8</v>
      </c>
      <c r="Y20" s="30">
        <v>6</v>
      </c>
      <c r="Z20" s="30">
        <v>2.6</v>
      </c>
      <c r="AA20" s="30">
        <v>3</v>
      </c>
      <c r="AB20" s="26">
        <f>SUM(Z20,X20,V20,T20,R20,P20,N20,L20,J20,H20,F20,D20)</f>
        <v>2943.8</v>
      </c>
    </row>
    <row r="21" spans="1:28" ht="12.6" customHeight="1" x14ac:dyDescent="0.25">
      <c r="A21" s="4">
        <v>5</v>
      </c>
      <c r="B21" s="33" t="s">
        <v>38</v>
      </c>
      <c r="C21" s="4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5"/>
    </row>
    <row r="22" spans="1:28" ht="12" customHeight="1" x14ac:dyDescent="0.25">
      <c r="A22" s="22"/>
      <c r="B22" s="36" t="s">
        <v>39</v>
      </c>
      <c r="C22" s="48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</row>
    <row r="23" spans="1:28" ht="13.9" customHeight="1" x14ac:dyDescent="0.25">
      <c r="A23" s="22"/>
      <c r="B23" s="23" t="s">
        <v>40</v>
      </c>
      <c r="C23" s="23"/>
      <c r="D23" s="49">
        <v>0</v>
      </c>
      <c r="E23" s="49">
        <v>0</v>
      </c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5"/>
      <c r="R23" s="49">
        <v>84.8</v>
      </c>
      <c r="S23" s="25">
        <v>18</v>
      </c>
      <c r="T23" s="25">
        <v>432.8</v>
      </c>
      <c r="U23" s="25">
        <v>28</v>
      </c>
      <c r="V23" s="25">
        <v>415</v>
      </c>
      <c r="W23" s="25">
        <v>23</v>
      </c>
      <c r="X23" s="25">
        <v>26.8</v>
      </c>
      <c r="Y23" s="25">
        <v>5</v>
      </c>
      <c r="Z23" s="25">
        <v>8.4</v>
      </c>
      <c r="AA23" s="25">
        <v>3</v>
      </c>
      <c r="AB23" s="26">
        <f>SUM(Z23,X23,V23,T23,R23,P23,N23,L23,J23,H23,F23,D23)</f>
        <v>967.8</v>
      </c>
    </row>
    <row r="24" spans="1:28" ht="13.9" customHeight="1" x14ac:dyDescent="0.25">
      <c r="A24" s="22"/>
      <c r="B24" s="28" t="s">
        <v>41</v>
      </c>
      <c r="C24" s="28"/>
      <c r="D24" s="30">
        <v>0</v>
      </c>
      <c r="E24" s="30">
        <v>0</v>
      </c>
      <c r="F24" s="30">
        <v>0.6</v>
      </c>
      <c r="G24" s="30">
        <v>3</v>
      </c>
      <c r="H24" s="30">
        <v>26.4</v>
      </c>
      <c r="I24" s="30">
        <v>7</v>
      </c>
      <c r="J24" s="30">
        <v>93</v>
      </c>
      <c r="K24" s="30">
        <v>7</v>
      </c>
      <c r="L24" s="30">
        <v>556.6</v>
      </c>
      <c r="M24" s="30">
        <v>27</v>
      </c>
      <c r="N24" s="30">
        <v>1095.5999999999999</v>
      </c>
      <c r="O24" s="30">
        <v>15</v>
      </c>
      <c r="P24" s="30">
        <v>2208.4</v>
      </c>
      <c r="Q24" s="30">
        <v>30</v>
      </c>
      <c r="R24" s="30">
        <v>550.4</v>
      </c>
      <c r="S24" s="30">
        <v>22</v>
      </c>
      <c r="T24" s="30">
        <v>769.4</v>
      </c>
      <c r="U24" s="30">
        <v>24</v>
      </c>
      <c r="V24" s="30">
        <v>109.8</v>
      </c>
      <c r="W24" s="30">
        <v>10</v>
      </c>
      <c r="X24" s="30">
        <v>2.6</v>
      </c>
      <c r="Y24" s="30">
        <v>4</v>
      </c>
      <c r="Z24" s="30">
        <v>1.4</v>
      </c>
      <c r="AA24" s="30">
        <v>4</v>
      </c>
      <c r="AB24" s="50">
        <f>SUM(Z24,X24,V24,T24,R24,P24,N24,L24,J24,H24,F24,D24)</f>
        <v>5414.2000000000007</v>
      </c>
    </row>
    <row r="25" spans="1:28" x14ac:dyDescent="0.25">
      <c r="A25" s="4">
        <v>6</v>
      </c>
      <c r="B25" s="33" t="s">
        <v>42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5"/>
    </row>
    <row r="26" spans="1:28" x14ac:dyDescent="0.25">
      <c r="A26" s="22"/>
      <c r="B26" s="36" t="s">
        <v>43</v>
      </c>
      <c r="C26" s="36"/>
      <c r="D26" s="25">
        <v>3</v>
      </c>
      <c r="E26" s="25">
        <v>15</v>
      </c>
      <c r="F26" s="25">
        <v>16.2</v>
      </c>
      <c r="G26" s="25">
        <v>7</v>
      </c>
      <c r="H26" s="25">
        <v>35.6</v>
      </c>
      <c r="I26" s="25">
        <v>7</v>
      </c>
      <c r="J26" s="25">
        <v>75</v>
      </c>
      <c r="K26" s="25">
        <v>21</v>
      </c>
      <c r="L26" s="25">
        <v>75.8</v>
      </c>
      <c r="M26" s="25">
        <v>26</v>
      </c>
      <c r="N26" s="25">
        <v>134</v>
      </c>
      <c r="O26" s="25">
        <v>25</v>
      </c>
      <c r="P26" s="25">
        <v>273.60000000000002</v>
      </c>
      <c r="Q26" s="25">
        <v>30</v>
      </c>
      <c r="R26" s="25">
        <v>212.8</v>
      </c>
      <c r="S26" s="25">
        <v>27</v>
      </c>
      <c r="T26" s="25">
        <v>220.2</v>
      </c>
      <c r="U26" s="25">
        <v>27</v>
      </c>
      <c r="V26" s="25">
        <v>139</v>
      </c>
      <c r="W26" s="25">
        <v>14</v>
      </c>
      <c r="X26" s="25">
        <v>17.600000000000001</v>
      </c>
      <c r="Y26" s="25">
        <v>20</v>
      </c>
      <c r="Z26" s="25">
        <v>5.2</v>
      </c>
      <c r="AA26" s="25">
        <v>23</v>
      </c>
      <c r="AB26" s="26">
        <f>SUM(Z26,X26,V26,T26,R26,P26,N26,L26,J26,H26,F26,D26)</f>
        <v>1208</v>
      </c>
    </row>
    <row r="27" spans="1:28" x14ac:dyDescent="0.25">
      <c r="A27" s="8"/>
      <c r="B27" s="28" t="s">
        <v>44</v>
      </c>
      <c r="C27" s="28"/>
      <c r="D27" s="30">
        <v>3.8</v>
      </c>
      <c r="E27" s="30">
        <v>2</v>
      </c>
      <c r="F27" s="30">
        <v>26</v>
      </c>
      <c r="G27" s="30">
        <v>6</v>
      </c>
      <c r="H27" s="30">
        <v>86.4</v>
      </c>
      <c r="I27" s="30">
        <v>9</v>
      </c>
      <c r="J27" s="101">
        <v>85.6</v>
      </c>
      <c r="K27" s="30">
        <v>17</v>
      </c>
      <c r="L27" s="30"/>
      <c r="M27" s="30"/>
      <c r="N27" s="30"/>
      <c r="O27" s="30"/>
      <c r="P27" s="30"/>
      <c r="Q27" s="30"/>
      <c r="R27" s="30">
        <v>140.19999999999999</v>
      </c>
      <c r="S27" s="30">
        <v>11</v>
      </c>
      <c r="T27" s="30">
        <v>159</v>
      </c>
      <c r="U27" s="30">
        <v>15</v>
      </c>
      <c r="V27" s="30"/>
      <c r="W27" s="30"/>
      <c r="X27" s="30"/>
      <c r="Y27" s="30"/>
      <c r="Z27" s="30"/>
      <c r="AA27" s="30"/>
      <c r="AB27" s="26">
        <f>SUM(Z27,X27,V27,T27,R27,P27,N27,L27,J27,H27,F27,D27)</f>
        <v>500.99999999999994</v>
      </c>
    </row>
    <row r="28" spans="1:28" x14ac:dyDescent="0.25">
      <c r="A28" s="51">
        <v>7</v>
      </c>
      <c r="B28" s="52" t="s">
        <v>45</v>
      </c>
      <c r="C28" s="52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5"/>
    </row>
    <row r="29" spans="1:28" x14ac:dyDescent="0.25">
      <c r="A29" s="22"/>
      <c r="B29" s="41" t="s">
        <v>46</v>
      </c>
      <c r="C29" s="41"/>
      <c r="D29" s="43">
        <v>0</v>
      </c>
      <c r="E29" s="30">
        <v>0</v>
      </c>
      <c r="F29" s="43">
        <v>23.8</v>
      </c>
      <c r="G29" s="30">
        <v>6</v>
      </c>
      <c r="H29" s="43">
        <v>13</v>
      </c>
      <c r="I29" s="30">
        <v>7</v>
      </c>
      <c r="J29" s="43">
        <v>127.2</v>
      </c>
      <c r="K29" s="30">
        <v>19</v>
      </c>
      <c r="L29" s="43">
        <v>302</v>
      </c>
      <c r="M29" s="30">
        <v>22</v>
      </c>
      <c r="N29" s="43">
        <v>278.5</v>
      </c>
      <c r="O29" s="30">
        <v>19</v>
      </c>
      <c r="P29" s="43">
        <v>737.4</v>
      </c>
      <c r="Q29" s="30">
        <v>25</v>
      </c>
      <c r="R29" s="30">
        <v>106.8</v>
      </c>
      <c r="S29" s="30">
        <v>11</v>
      </c>
      <c r="T29" s="30">
        <v>365.2</v>
      </c>
      <c r="U29" s="30">
        <v>22</v>
      </c>
      <c r="V29" s="30">
        <v>345.4</v>
      </c>
      <c r="W29" s="30">
        <v>11</v>
      </c>
      <c r="X29" s="30">
        <v>19.399999999999999</v>
      </c>
      <c r="Y29" s="30">
        <v>2</v>
      </c>
      <c r="Z29" s="8"/>
      <c r="AA29" s="30"/>
      <c r="AB29" s="26">
        <f>SUM(Z29,X29,V29,T29,R29,P29,N29,L29,J29,H29,F29,D29)</f>
        <v>2318.6999999999998</v>
      </c>
    </row>
    <row r="30" spans="1:28" ht="11.45" customHeight="1" x14ac:dyDescent="0.25">
      <c r="A30" s="4">
        <v>8</v>
      </c>
      <c r="B30" s="33" t="s">
        <v>47</v>
      </c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5"/>
    </row>
    <row r="31" spans="1:28" ht="11.45" customHeight="1" x14ac:dyDescent="0.25">
      <c r="A31" s="22"/>
      <c r="B31" s="23" t="s">
        <v>48</v>
      </c>
      <c r="C31" s="23"/>
      <c r="D31" s="25">
        <v>0</v>
      </c>
      <c r="E31" s="25">
        <v>0</v>
      </c>
      <c r="F31" s="25">
        <v>62.8</v>
      </c>
      <c r="G31" s="25">
        <v>6</v>
      </c>
      <c r="H31" s="25">
        <v>73.400000000000006</v>
      </c>
      <c r="I31" s="25">
        <v>6</v>
      </c>
      <c r="J31" s="25">
        <v>317.60000000000002</v>
      </c>
      <c r="K31" s="25">
        <v>15</v>
      </c>
      <c r="L31" s="25">
        <v>612.20000000000005</v>
      </c>
      <c r="M31" s="25">
        <v>24</v>
      </c>
      <c r="N31" s="25">
        <v>688.8</v>
      </c>
      <c r="O31" s="25">
        <v>21</v>
      </c>
      <c r="P31" s="25">
        <v>714.8</v>
      </c>
      <c r="Q31" s="25">
        <v>24</v>
      </c>
      <c r="R31" s="25">
        <v>318.60000000000002</v>
      </c>
      <c r="S31" s="25">
        <v>28</v>
      </c>
      <c r="T31" s="25">
        <v>308.2</v>
      </c>
      <c r="U31" s="25">
        <v>25</v>
      </c>
      <c r="V31" s="25">
        <v>286.8</v>
      </c>
      <c r="W31" s="25">
        <v>11</v>
      </c>
      <c r="X31" s="25">
        <v>10.4</v>
      </c>
      <c r="Y31" s="25">
        <v>2</v>
      </c>
      <c r="Z31" s="25">
        <v>1</v>
      </c>
      <c r="AA31" s="25">
        <v>3</v>
      </c>
      <c r="AB31" s="26">
        <f>SUM(Z31,X31,V31,T31,R31,P31,N31,L31,J31,H31,F31,D31)</f>
        <v>3394.6000000000004</v>
      </c>
    </row>
    <row r="32" spans="1:28" ht="10.15" customHeight="1" x14ac:dyDescent="0.25">
      <c r="A32" s="22"/>
      <c r="B32" s="41" t="s">
        <v>49</v>
      </c>
      <c r="C32" s="41"/>
      <c r="D32" s="30">
        <v>0.4</v>
      </c>
      <c r="E32" s="30">
        <v>1</v>
      </c>
      <c r="F32" s="25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>
        <v>91</v>
      </c>
      <c r="S32" s="30">
        <v>15</v>
      </c>
      <c r="T32" s="30">
        <v>218.4</v>
      </c>
      <c r="U32" s="30">
        <v>22</v>
      </c>
      <c r="V32" s="30">
        <v>206.8</v>
      </c>
      <c r="W32" s="30">
        <v>7</v>
      </c>
      <c r="X32" s="30">
        <v>3.6</v>
      </c>
      <c r="Y32" s="30">
        <v>4</v>
      </c>
      <c r="Z32" s="30">
        <v>0</v>
      </c>
      <c r="AA32" s="30">
        <v>0</v>
      </c>
      <c r="AB32" s="26">
        <f>SUM(Z32,X32,V32,T32,R32,P32,N32,L32,J32,H32,F32,D32)</f>
        <v>520.19999999999993</v>
      </c>
    </row>
    <row r="33" spans="1:28" ht="10.9" customHeight="1" x14ac:dyDescent="0.25">
      <c r="A33" s="4">
        <v>9</v>
      </c>
      <c r="B33" s="53" t="s">
        <v>50</v>
      </c>
      <c r="C33" s="5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5"/>
    </row>
    <row r="34" spans="1:28" ht="11.45" customHeight="1" x14ac:dyDescent="0.25">
      <c r="A34" s="22"/>
      <c r="B34" s="54" t="s">
        <v>51</v>
      </c>
      <c r="C34" s="54"/>
      <c r="D34" s="43">
        <v>0.2</v>
      </c>
      <c r="E34" s="30">
        <v>1</v>
      </c>
      <c r="F34" s="43">
        <v>56.8</v>
      </c>
      <c r="G34" s="30">
        <v>7</v>
      </c>
      <c r="H34" s="43">
        <v>32.799999999999997</v>
      </c>
      <c r="I34" s="30">
        <v>5</v>
      </c>
      <c r="J34" s="43">
        <v>220.8</v>
      </c>
      <c r="K34" s="30">
        <v>13</v>
      </c>
      <c r="L34" s="43">
        <v>395.6</v>
      </c>
      <c r="M34" s="30">
        <v>20</v>
      </c>
      <c r="N34" s="43">
        <v>418.2</v>
      </c>
      <c r="O34" s="30">
        <v>17</v>
      </c>
      <c r="P34" s="43">
        <v>339</v>
      </c>
      <c r="Q34" s="30">
        <v>17</v>
      </c>
      <c r="R34" s="30">
        <v>145.19999999999999</v>
      </c>
      <c r="S34" s="30">
        <v>14</v>
      </c>
      <c r="T34" s="30">
        <v>274.60000000000002</v>
      </c>
      <c r="U34" s="30">
        <v>17</v>
      </c>
      <c r="V34" s="30">
        <v>211.4</v>
      </c>
      <c r="W34" s="30">
        <v>8</v>
      </c>
      <c r="X34" s="30">
        <v>12.8</v>
      </c>
      <c r="Y34" s="30">
        <v>2</v>
      </c>
      <c r="Z34" s="30">
        <v>0.4</v>
      </c>
      <c r="AA34" s="30">
        <v>2</v>
      </c>
      <c r="AB34" s="26">
        <f>SUM(Z34,X34,V34,T34,R34,P34,N34,L34,J34,H34,F34,D34)</f>
        <v>2107.8000000000002</v>
      </c>
    </row>
    <row r="35" spans="1:28" ht="12" customHeight="1" x14ac:dyDescent="0.25">
      <c r="A35" s="38">
        <v>10</v>
      </c>
      <c r="B35" s="33" t="s">
        <v>52</v>
      </c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5"/>
    </row>
    <row r="36" spans="1:28" ht="10.9" customHeight="1" x14ac:dyDescent="0.25">
      <c r="A36" s="8"/>
      <c r="B36" s="28" t="s">
        <v>53</v>
      </c>
      <c r="C36" s="28"/>
      <c r="D36" s="43">
        <v>0</v>
      </c>
      <c r="E36" s="30">
        <v>0</v>
      </c>
      <c r="F36" s="43">
        <v>16.2</v>
      </c>
      <c r="G36" s="30">
        <v>3</v>
      </c>
      <c r="H36" s="43">
        <v>47</v>
      </c>
      <c r="I36" s="30">
        <v>7</v>
      </c>
      <c r="J36" s="43">
        <v>151.4</v>
      </c>
      <c r="K36" s="30">
        <v>12</v>
      </c>
      <c r="L36" s="30">
        <v>681.4</v>
      </c>
      <c r="M36" s="30">
        <v>27</v>
      </c>
      <c r="N36" s="30">
        <v>672</v>
      </c>
      <c r="O36" s="30">
        <v>22</v>
      </c>
      <c r="P36" s="30">
        <v>933.8</v>
      </c>
      <c r="Q36" s="30">
        <v>28</v>
      </c>
      <c r="R36" s="43">
        <v>339.4</v>
      </c>
      <c r="S36" s="30">
        <v>22</v>
      </c>
      <c r="T36" s="30">
        <v>497</v>
      </c>
      <c r="U36" s="30">
        <v>24</v>
      </c>
      <c r="V36" s="30">
        <v>182.6</v>
      </c>
      <c r="W36" s="30">
        <v>13</v>
      </c>
      <c r="X36" s="30">
        <v>12.2</v>
      </c>
      <c r="Y36" s="30">
        <v>7</v>
      </c>
      <c r="Z36" s="30">
        <v>5.6</v>
      </c>
      <c r="AA36" s="30">
        <v>6</v>
      </c>
      <c r="AB36" s="26">
        <f>SUM(Z36,X36,V36,T36,R36,P36,N36,L36,J36,H36,F36,D36)</f>
        <v>3538.6</v>
      </c>
    </row>
    <row r="37" spans="1:28" ht="10.9" customHeight="1" x14ac:dyDescent="0.25">
      <c r="A37" s="22">
        <v>11</v>
      </c>
      <c r="B37" s="33" t="s">
        <v>54</v>
      </c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5"/>
    </row>
    <row r="38" spans="1:28" ht="11.45" customHeight="1" x14ac:dyDescent="0.25">
      <c r="A38" s="22"/>
      <c r="B38" s="28" t="s">
        <v>55</v>
      </c>
      <c r="C38" s="28"/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43">
        <v>194.8</v>
      </c>
      <c r="K38" s="30">
        <v>6</v>
      </c>
      <c r="L38" s="43">
        <v>441.2</v>
      </c>
      <c r="M38" s="30">
        <v>21</v>
      </c>
      <c r="N38" s="43">
        <v>243.2</v>
      </c>
      <c r="O38" s="30">
        <v>14</v>
      </c>
      <c r="P38" s="43">
        <v>451.8</v>
      </c>
      <c r="Q38" s="30">
        <v>17</v>
      </c>
      <c r="R38" s="43">
        <v>199.8</v>
      </c>
      <c r="S38" s="30">
        <v>19</v>
      </c>
      <c r="T38" s="30">
        <v>154.19999999999999</v>
      </c>
      <c r="U38" s="30">
        <v>19</v>
      </c>
      <c r="V38" s="30">
        <v>274.5</v>
      </c>
      <c r="W38" s="30">
        <v>12</v>
      </c>
      <c r="X38" s="30">
        <v>3.2</v>
      </c>
      <c r="Y38" s="30">
        <v>2</v>
      </c>
      <c r="Z38" s="30">
        <v>0</v>
      </c>
      <c r="AA38" s="30">
        <v>0</v>
      </c>
      <c r="AB38" s="26">
        <f>SUM(Z38,X38,V38,T38,R38,P38,N38,L38,J38,H38,F38,D38)</f>
        <v>1962.7</v>
      </c>
    </row>
    <row r="39" spans="1:28" ht="11.45" customHeight="1" x14ac:dyDescent="0.25">
      <c r="A39" s="22"/>
      <c r="B39" s="55" t="s">
        <v>56</v>
      </c>
      <c r="C39" s="55"/>
      <c r="D39" s="56">
        <f>SUM(D10:D38)</f>
        <v>10.299999999999999</v>
      </c>
      <c r="E39" s="56"/>
      <c r="F39" s="56">
        <f>SUM(F10:F38)</f>
        <v>450.8</v>
      </c>
      <c r="G39" s="56"/>
      <c r="H39" s="56">
        <f>SUM(H10:H38)</f>
        <v>555.40000000000009</v>
      </c>
      <c r="I39" s="56"/>
      <c r="J39" s="56">
        <f>SUM(J10:J38)</f>
        <v>2573.7000000000003</v>
      </c>
      <c r="K39" s="56"/>
      <c r="L39" s="56">
        <f>SUM(L10:L38)</f>
        <v>6479.2000000000007</v>
      </c>
      <c r="M39" s="57"/>
      <c r="N39" s="56">
        <f>SUM(N10:N38)</f>
        <v>10496.1</v>
      </c>
      <c r="O39" s="57"/>
      <c r="P39" s="56">
        <f>SUM(P10:P38)</f>
        <v>14244.399999999998</v>
      </c>
      <c r="Q39" s="58"/>
      <c r="R39" s="56">
        <f>SUM(R10:R38)</f>
        <v>4437.8</v>
      </c>
      <c r="S39" s="58"/>
      <c r="T39" s="56">
        <f>SUM(T10:T38)</f>
        <v>6722.7999999999993</v>
      </c>
      <c r="U39" s="58"/>
      <c r="V39" s="56">
        <f>SUM(V10:V38)</f>
        <v>4826.9000000000005</v>
      </c>
      <c r="W39" s="58"/>
      <c r="X39" s="56">
        <f>SUM(X10:X38)</f>
        <v>294.60000000000002</v>
      </c>
      <c r="Y39" s="58"/>
      <c r="Z39" s="56">
        <f>SUM(Z10:Z38)</f>
        <v>46.6</v>
      </c>
      <c r="AA39" s="59"/>
      <c r="AB39" s="102">
        <f>SUM(D39:AA39)</f>
        <v>51138.6</v>
      </c>
    </row>
    <row r="40" spans="1:28" ht="11.45" customHeight="1" x14ac:dyDescent="0.25">
      <c r="A40" s="61"/>
      <c r="B40" s="62" t="s">
        <v>57</v>
      </c>
      <c r="C40" s="62"/>
      <c r="D40" s="63">
        <f>D39/E41</f>
        <v>0.31212121212121208</v>
      </c>
      <c r="E40" s="64"/>
      <c r="F40" s="63">
        <f>F39/G41</f>
        <v>5.0088888888888894</v>
      </c>
      <c r="G40" s="64"/>
      <c r="H40" s="63">
        <f>H39/I41</f>
        <v>4.4432000000000009</v>
      </c>
      <c r="I40" s="64"/>
      <c r="J40" s="63">
        <f>J39/K41</f>
        <v>10.014396887159535</v>
      </c>
      <c r="K40" s="63"/>
      <c r="L40" s="63">
        <f>L39/M41</f>
        <v>18.726011560693642</v>
      </c>
      <c r="M40" s="65"/>
      <c r="N40" s="63">
        <f>N39/O41</f>
        <v>32.098165137614679</v>
      </c>
      <c r="O40" s="59"/>
      <c r="P40" s="63">
        <f>P39/Q41</f>
        <v>38.919125683060102</v>
      </c>
      <c r="Q40" s="59"/>
      <c r="R40" s="63">
        <f>R39/S41</f>
        <v>12.900581395348837</v>
      </c>
      <c r="S40" s="59"/>
      <c r="T40" s="63">
        <f>T39/U41</f>
        <v>16.160576923076921</v>
      </c>
      <c r="U40" s="59"/>
      <c r="V40" s="63">
        <f>V39/W41</f>
        <v>20.366666666666671</v>
      </c>
      <c r="W40" s="59"/>
      <c r="X40" s="63">
        <f>X39/Y41</f>
        <v>2.4550000000000001</v>
      </c>
      <c r="Y40" s="59"/>
      <c r="Z40" s="63">
        <f>Z39/AA41</f>
        <v>0.60519480519480517</v>
      </c>
      <c r="AA40" s="59"/>
      <c r="AB40" s="63">
        <f>AB39/AB41</f>
        <v>18.677355734112492</v>
      </c>
    </row>
    <row r="41" spans="1:28" ht="10.15" customHeight="1" x14ac:dyDescent="0.25">
      <c r="A41" s="61"/>
      <c r="B41" s="67" t="s">
        <v>58</v>
      </c>
      <c r="C41" s="68"/>
      <c r="D41" s="69"/>
      <c r="E41" s="56">
        <f>SUM(E10:E40)</f>
        <v>33</v>
      </c>
      <c r="F41" s="70"/>
      <c r="G41" s="56">
        <f>SUM(G10:G40)</f>
        <v>90</v>
      </c>
      <c r="H41" s="70"/>
      <c r="I41" s="56">
        <f>SUM(I10:I40)</f>
        <v>125</v>
      </c>
      <c r="J41" s="70"/>
      <c r="K41" s="56">
        <f>SUM(K10:K40)</f>
        <v>257</v>
      </c>
      <c r="L41" s="65"/>
      <c r="M41" s="56">
        <f>SUM(M10:M40)</f>
        <v>346</v>
      </c>
      <c r="N41" s="59"/>
      <c r="O41" s="56">
        <f>SUM(O10:O40)</f>
        <v>327</v>
      </c>
      <c r="P41" s="59"/>
      <c r="Q41" s="56">
        <f>SUM(Q10:Q40)</f>
        <v>366</v>
      </c>
      <c r="R41" s="59"/>
      <c r="S41" s="56">
        <f>SUM(S10:S40)</f>
        <v>344</v>
      </c>
      <c r="T41" s="59"/>
      <c r="U41" s="56">
        <f>SUM(U10:U40)</f>
        <v>416</v>
      </c>
      <c r="V41" s="59"/>
      <c r="W41" s="65">
        <f>SUM(W10:W40)</f>
        <v>237</v>
      </c>
      <c r="X41" s="59"/>
      <c r="Y41" s="65">
        <f>SUM(Y10:Y40)</f>
        <v>120</v>
      </c>
      <c r="Z41" s="59"/>
      <c r="AA41" s="65">
        <f>SUM(AA10:AA40)</f>
        <v>77</v>
      </c>
      <c r="AB41" s="64">
        <f>SUM(E41:AA41)</f>
        <v>2738</v>
      </c>
    </row>
    <row r="42" spans="1:28" ht="11.45" customHeight="1" x14ac:dyDescent="0.3">
      <c r="A42" s="71"/>
      <c r="B42" s="72" t="s">
        <v>64</v>
      </c>
      <c r="C42" s="73"/>
      <c r="D42" s="74"/>
      <c r="E42" s="74"/>
      <c r="F42" s="74"/>
      <c r="G42" s="74"/>
      <c r="H42" s="75"/>
      <c r="I42" s="76"/>
      <c r="J42" s="76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8"/>
    </row>
    <row r="43" spans="1:28" ht="9.6" customHeight="1" x14ac:dyDescent="0.3">
      <c r="A43" s="79"/>
      <c r="B43" s="80" t="s">
        <v>65</v>
      </c>
      <c r="C43" s="81"/>
      <c r="D43" s="82"/>
      <c r="E43" s="82"/>
      <c r="F43" s="82"/>
      <c r="G43" s="82"/>
      <c r="H43" s="83"/>
      <c r="I43" s="84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6"/>
    </row>
    <row r="44" spans="1:28" ht="12" customHeight="1" x14ac:dyDescent="0.25">
      <c r="A44" s="87"/>
      <c r="B44" s="88" t="s">
        <v>59</v>
      </c>
      <c r="C44" s="89"/>
      <c r="D44" s="66">
        <f>D39/7</f>
        <v>1.4714285714285713</v>
      </c>
      <c r="E44" s="66"/>
      <c r="F44" s="66">
        <f>F39/15</f>
        <v>30.053333333333335</v>
      </c>
      <c r="G44" s="66"/>
      <c r="H44" s="66">
        <f>H39/15</f>
        <v>37.026666666666671</v>
      </c>
      <c r="I44" s="66"/>
      <c r="J44" s="66">
        <f>J39/16</f>
        <v>160.85625000000002</v>
      </c>
      <c r="K44" s="63"/>
      <c r="L44" s="66">
        <f>L39/15</f>
        <v>431.94666666666672</v>
      </c>
      <c r="M44" s="63"/>
      <c r="N44" s="63">
        <f>N39/15</f>
        <v>699.74</v>
      </c>
      <c r="O44" s="90"/>
      <c r="P44" s="63">
        <f>P39/15</f>
        <v>949.62666666666655</v>
      </c>
      <c r="Q44" s="91"/>
      <c r="R44" s="63">
        <f>R39/17</f>
        <v>261.04705882352943</v>
      </c>
      <c r="S44" s="91"/>
      <c r="T44" s="63">
        <f>T39/18</f>
        <v>373.48888888888882</v>
      </c>
      <c r="U44" s="91"/>
      <c r="V44" s="63">
        <f>V39/17</f>
        <v>283.93529411764712</v>
      </c>
      <c r="W44" s="91"/>
      <c r="X44" s="63">
        <f>X39/17</f>
        <v>17.329411764705885</v>
      </c>
      <c r="Y44" s="91"/>
      <c r="Z44" s="63">
        <f>Z39/14</f>
        <v>3.3285714285714287</v>
      </c>
      <c r="AA44" s="91"/>
      <c r="AB44" s="103">
        <f>SUM(D44:AA44)</f>
        <v>3249.8502369281046</v>
      </c>
    </row>
    <row r="45" spans="1:28" ht="10.9" customHeight="1" x14ac:dyDescent="0.25">
      <c r="A45" s="92"/>
      <c r="B45" s="93" t="s">
        <v>60</v>
      </c>
      <c r="C45" s="94"/>
      <c r="D45" s="66">
        <f>D44-D7</f>
        <v>-15.728571428571428</v>
      </c>
      <c r="E45" s="66"/>
      <c r="F45" s="66">
        <f>F44-F7</f>
        <v>5.4533333333333331</v>
      </c>
      <c r="G45" s="66"/>
      <c r="H45" s="66">
        <f>H44-H7</f>
        <v>-39.573333333333323</v>
      </c>
      <c r="I45" s="66"/>
      <c r="J45" s="66">
        <f>J44-J7</f>
        <v>-56.543749999999989</v>
      </c>
      <c r="K45" s="66"/>
      <c r="L45" s="66">
        <f>L44-L7</f>
        <v>-20.553333333333285</v>
      </c>
      <c r="M45" s="66"/>
      <c r="N45" s="66">
        <f>N44-N7</f>
        <v>-100.96000000000004</v>
      </c>
      <c r="O45" s="66"/>
      <c r="P45" s="66">
        <f>P44-P7</f>
        <v>17.626666666666551</v>
      </c>
      <c r="Q45" s="66"/>
      <c r="R45" s="66">
        <f>R44-R7</f>
        <v>-351.0529411764706</v>
      </c>
      <c r="S45" s="66"/>
      <c r="T45" s="66">
        <f>T44-T7</f>
        <v>-94.911111111111154</v>
      </c>
      <c r="U45" s="66"/>
      <c r="V45" s="66">
        <f>V44-V7</f>
        <v>40.535294117647112</v>
      </c>
      <c r="W45" s="66"/>
      <c r="X45" s="66">
        <f>X44-X7</f>
        <v>-29.770588235294117</v>
      </c>
      <c r="Y45" s="66"/>
      <c r="Z45" s="66">
        <f>Z44-Z7</f>
        <v>-8.5714285714285712</v>
      </c>
      <c r="AA45" s="66"/>
      <c r="AB45" s="63">
        <f>AB44-AB7</f>
        <v>-654.04976307189554</v>
      </c>
    </row>
    <row r="46" spans="1:28" ht="12.6" customHeight="1" x14ac:dyDescent="0.25">
      <c r="A46" s="95"/>
      <c r="B46" s="96" t="s">
        <v>61</v>
      </c>
      <c r="C46" s="97"/>
      <c r="D46" s="60">
        <f>D45*100/D7</f>
        <v>-91.44518272425249</v>
      </c>
      <c r="E46" s="60"/>
      <c r="F46" s="60">
        <f>F45*100/F7</f>
        <v>22.168021680216796</v>
      </c>
      <c r="G46" s="60"/>
      <c r="H46" s="60">
        <f>H45*100/H7</f>
        <v>-51.662315056570918</v>
      </c>
      <c r="I46" s="60"/>
      <c r="J46" s="60">
        <f>J45*100/J7</f>
        <v>-26.009084636614531</v>
      </c>
      <c r="K46" s="60"/>
      <c r="L46" s="60">
        <f>L45*100/L7</f>
        <v>-4.5421731123388476</v>
      </c>
      <c r="M46" s="60"/>
      <c r="N46" s="60">
        <f>N45*100/N7</f>
        <v>-12.608967153740481</v>
      </c>
      <c r="O46" s="60"/>
      <c r="P46" s="60">
        <f>P45*100/P7</f>
        <v>1.8912732474964111</v>
      </c>
      <c r="Q46" s="60"/>
      <c r="R46" s="60">
        <f>R45*100/R7</f>
        <v>-57.352220417655715</v>
      </c>
      <c r="S46" s="60"/>
      <c r="T46" s="60">
        <f>T45*100/T7</f>
        <v>-20.262833285890512</v>
      </c>
      <c r="U46" s="60"/>
      <c r="V46" s="60">
        <f>V45*100/V7</f>
        <v>16.653777369616726</v>
      </c>
      <c r="W46" s="60"/>
      <c r="X46" s="60">
        <f>X45*100/X7</f>
        <v>-63.207193705507677</v>
      </c>
      <c r="Y46" s="60"/>
      <c r="Z46" s="60">
        <f>Z45*100/Z7</f>
        <v>-72.028811524609836</v>
      </c>
      <c r="AA46" s="60"/>
      <c r="AB46" s="102">
        <f>AB45*100/AB7</f>
        <v>-16.753752992440777</v>
      </c>
    </row>
    <row r="47" spans="1:28" ht="7.9" customHeight="1" x14ac:dyDescent="0.25">
      <c r="A47" s="79"/>
      <c r="B47" s="98" t="s">
        <v>62</v>
      </c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</row>
  </sheetData>
  <pageMargins left="0.7" right="0.7" top="0.32" bottom="0.28000000000000003" header="0.3" footer="0.3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"/>
  <sheetViews>
    <sheetView workbookViewId="0">
      <selection activeCell="A2" sqref="A2:AB10"/>
    </sheetView>
  </sheetViews>
  <sheetFormatPr defaultRowHeight="15" x14ac:dyDescent="0.25"/>
  <cols>
    <col min="1" max="1" width="2.85546875" customWidth="1"/>
    <col min="2" max="2" width="25" customWidth="1"/>
    <col min="3" max="3" width="2.28515625" customWidth="1"/>
    <col min="4" max="4" width="6" customWidth="1"/>
    <col min="5" max="5" width="2.7109375" customWidth="1"/>
    <col min="6" max="6" width="6.28515625" customWidth="1"/>
    <col min="7" max="7" width="2.7109375" customWidth="1"/>
    <col min="8" max="8" width="5.85546875" customWidth="1"/>
    <col min="9" max="9" width="3.140625" customWidth="1"/>
    <col min="10" max="10" width="5.85546875" customWidth="1"/>
    <col min="11" max="11" width="3.140625" customWidth="1"/>
    <col min="12" max="12" width="6.140625" customWidth="1"/>
    <col min="13" max="13" width="3.28515625" customWidth="1"/>
    <col min="14" max="14" width="6" customWidth="1"/>
    <col min="15" max="15" width="3.28515625" customWidth="1"/>
    <col min="16" max="16" width="6.7109375" customWidth="1"/>
    <col min="17" max="17" width="2.85546875" customWidth="1"/>
    <col min="18" max="18" width="7" customWidth="1"/>
    <col min="19" max="19" width="3" customWidth="1"/>
    <col min="20" max="20" width="6" customWidth="1"/>
    <col min="21" max="21" width="2.85546875" customWidth="1"/>
    <col min="22" max="22" width="6.42578125" customWidth="1"/>
    <col min="23" max="23" width="3.140625" customWidth="1"/>
    <col min="24" max="24" width="7" customWidth="1"/>
    <col min="25" max="25" width="3.5703125" customWidth="1"/>
    <col min="26" max="26" width="6.28515625" customWidth="1"/>
    <col min="27" max="27" width="3.28515625" customWidth="1"/>
    <col min="28" max="28" width="8.140625" customWidth="1"/>
  </cols>
  <sheetData>
    <row r="2" spans="1:28" x14ac:dyDescent="0.25">
      <c r="B2" s="100" t="s">
        <v>63</v>
      </c>
    </row>
    <row r="3" spans="1:28" x14ac:dyDescent="0.25">
      <c r="A3" s="1" t="s">
        <v>3</v>
      </c>
      <c r="B3" s="2" t="s">
        <v>4</v>
      </c>
      <c r="C3" s="2"/>
      <c r="D3" s="3" t="s">
        <v>5</v>
      </c>
      <c r="E3" s="4" t="s">
        <v>6</v>
      </c>
      <c r="F3" s="4" t="s">
        <v>7</v>
      </c>
      <c r="G3" s="4" t="s">
        <v>6</v>
      </c>
      <c r="H3" s="4" t="s">
        <v>8</v>
      </c>
      <c r="I3" s="4" t="s">
        <v>6</v>
      </c>
      <c r="J3" s="4" t="s">
        <v>9</v>
      </c>
      <c r="K3" s="4" t="s">
        <v>6</v>
      </c>
      <c r="L3" s="4" t="s">
        <v>10</v>
      </c>
      <c r="M3" s="4" t="s">
        <v>6</v>
      </c>
      <c r="N3" s="4" t="s">
        <v>11</v>
      </c>
      <c r="O3" s="4" t="s">
        <v>6</v>
      </c>
      <c r="P3" s="4" t="s">
        <v>12</v>
      </c>
      <c r="Q3" s="4" t="s">
        <v>6</v>
      </c>
      <c r="R3" s="4" t="s">
        <v>13</v>
      </c>
      <c r="S3" s="4" t="s">
        <v>6</v>
      </c>
      <c r="T3" s="4" t="s">
        <v>14</v>
      </c>
      <c r="U3" s="4" t="s">
        <v>6</v>
      </c>
      <c r="V3" s="4" t="s">
        <v>15</v>
      </c>
      <c r="W3" s="4" t="s">
        <v>6</v>
      </c>
      <c r="X3" s="4" t="s">
        <v>16</v>
      </c>
      <c r="Y3" s="4" t="s">
        <v>6</v>
      </c>
      <c r="Z3" s="4" t="s">
        <v>17</v>
      </c>
      <c r="AA3" s="4" t="s">
        <v>6</v>
      </c>
      <c r="AB3" s="5" t="s">
        <v>18</v>
      </c>
    </row>
    <row r="4" spans="1:28" x14ac:dyDescent="0.25">
      <c r="A4" s="6" t="s">
        <v>19</v>
      </c>
      <c r="B4" s="7"/>
      <c r="C4" s="7"/>
      <c r="D4" s="8" t="s">
        <v>20</v>
      </c>
      <c r="E4" s="8"/>
      <c r="F4" s="8" t="s">
        <v>20</v>
      </c>
      <c r="G4" s="8"/>
      <c r="H4" s="8" t="s">
        <v>20</v>
      </c>
      <c r="I4" s="8"/>
      <c r="J4" s="8" t="s">
        <v>20</v>
      </c>
      <c r="K4" s="8"/>
      <c r="L4" s="8" t="s">
        <v>20</v>
      </c>
      <c r="M4" s="8"/>
      <c r="N4" s="8" t="s">
        <v>20</v>
      </c>
      <c r="O4" s="8"/>
      <c r="P4" s="8" t="s">
        <v>20</v>
      </c>
      <c r="Q4" s="8"/>
      <c r="R4" s="8" t="s">
        <v>20</v>
      </c>
      <c r="S4" s="8"/>
      <c r="T4" s="8" t="s">
        <v>20</v>
      </c>
      <c r="U4" s="8"/>
      <c r="V4" s="8" t="s">
        <v>20</v>
      </c>
      <c r="W4" s="8"/>
      <c r="X4" s="8" t="s">
        <v>20</v>
      </c>
      <c r="Y4" s="8"/>
      <c r="Z4" s="8" t="s">
        <v>20</v>
      </c>
      <c r="AA4" s="8"/>
      <c r="AB4" s="9" t="s">
        <v>21</v>
      </c>
    </row>
    <row r="5" spans="1:28" x14ac:dyDescent="0.25">
      <c r="A5" s="10">
        <v>1</v>
      </c>
      <c r="B5" s="11">
        <v>2</v>
      </c>
      <c r="C5" s="11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3">
        <v>28</v>
      </c>
    </row>
    <row r="6" spans="1:28" x14ac:dyDescent="0.25">
      <c r="A6" s="4">
        <v>1</v>
      </c>
      <c r="B6" s="20" t="s">
        <v>26</v>
      </c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x14ac:dyDescent="0.25">
      <c r="A7" s="22"/>
      <c r="B7" s="23" t="s">
        <v>27</v>
      </c>
      <c r="C7" s="23"/>
      <c r="D7" s="24">
        <v>0.3</v>
      </c>
      <c r="E7" s="25">
        <v>2</v>
      </c>
      <c r="F7" s="24">
        <v>14</v>
      </c>
      <c r="G7" s="25">
        <v>7</v>
      </c>
      <c r="H7" s="24">
        <v>27.6</v>
      </c>
      <c r="I7" s="25">
        <v>11</v>
      </c>
      <c r="J7" s="24">
        <v>212</v>
      </c>
      <c r="K7" s="25">
        <v>23</v>
      </c>
      <c r="L7" s="24">
        <v>212.4</v>
      </c>
      <c r="M7" s="25">
        <v>22</v>
      </c>
      <c r="N7" s="24">
        <v>273.8</v>
      </c>
      <c r="O7" s="25">
        <v>24</v>
      </c>
      <c r="P7" s="24">
        <v>486.8</v>
      </c>
      <c r="Q7" s="25">
        <v>26</v>
      </c>
      <c r="R7" s="25">
        <v>133.80000000000001</v>
      </c>
      <c r="S7" s="25">
        <v>20</v>
      </c>
      <c r="T7" s="25">
        <v>136.4</v>
      </c>
      <c r="U7" s="25">
        <v>28</v>
      </c>
      <c r="V7" s="25">
        <v>232.8</v>
      </c>
      <c r="W7" s="25">
        <v>19</v>
      </c>
      <c r="X7" s="25">
        <v>2.8</v>
      </c>
      <c r="Y7" s="25">
        <v>8</v>
      </c>
      <c r="Z7" s="25">
        <v>0.8</v>
      </c>
      <c r="AA7" s="25">
        <v>4</v>
      </c>
      <c r="AB7" s="26">
        <f>SUM(Z7,X7,V7,T7,R7,P7,N7,L7,J7,H7,F7,D7)</f>
        <v>1733.5</v>
      </c>
    </row>
    <row r="8" spans="1:28" x14ac:dyDescent="0.25">
      <c r="A8" s="22"/>
      <c r="B8" s="23" t="s">
        <v>28</v>
      </c>
      <c r="C8" s="23"/>
      <c r="D8" s="24">
        <v>0</v>
      </c>
      <c r="E8" s="25">
        <v>0</v>
      </c>
      <c r="F8" s="24">
        <v>38</v>
      </c>
      <c r="G8" s="25">
        <v>7</v>
      </c>
      <c r="H8" s="24">
        <v>28.2</v>
      </c>
      <c r="I8" s="24">
        <v>10</v>
      </c>
      <c r="J8" s="24">
        <v>117.8</v>
      </c>
      <c r="K8" s="25">
        <v>13</v>
      </c>
      <c r="L8" s="24">
        <v>740</v>
      </c>
      <c r="M8" s="25">
        <v>25</v>
      </c>
      <c r="N8" s="24">
        <v>1690.6</v>
      </c>
      <c r="O8" s="25">
        <v>27</v>
      </c>
      <c r="P8" s="27">
        <v>2546</v>
      </c>
      <c r="Q8" s="25">
        <v>30</v>
      </c>
      <c r="R8" s="25">
        <v>728.4</v>
      </c>
      <c r="S8" s="25">
        <v>25</v>
      </c>
      <c r="T8" s="25">
        <v>868.8</v>
      </c>
      <c r="U8" s="25">
        <v>21</v>
      </c>
      <c r="V8" s="25">
        <v>552.79999999999995</v>
      </c>
      <c r="W8" s="25">
        <v>14</v>
      </c>
      <c r="X8" s="25">
        <v>28</v>
      </c>
      <c r="Y8" s="25">
        <v>6</v>
      </c>
      <c r="Z8" s="25">
        <v>5.2</v>
      </c>
      <c r="AA8" s="25">
        <v>4</v>
      </c>
      <c r="AB8" s="26">
        <f>SUM(Z8,X8,V8,T8,R8,P8,N8,L8,J8,H8,F8,D8)</f>
        <v>7343.7999999999993</v>
      </c>
    </row>
    <row r="9" spans="1:28" x14ac:dyDescent="0.25">
      <c r="A9" s="22"/>
      <c r="B9" s="23" t="s">
        <v>29</v>
      </c>
      <c r="C9" s="23"/>
      <c r="D9" s="24">
        <v>0</v>
      </c>
      <c r="E9" s="25">
        <v>0</v>
      </c>
      <c r="F9" s="24">
        <v>14</v>
      </c>
      <c r="G9" s="25">
        <v>3</v>
      </c>
      <c r="H9" s="24">
        <v>31.2</v>
      </c>
      <c r="I9" s="25">
        <v>5</v>
      </c>
      <c r="J9" s="24">
        <v>320.89999999999998</v>
      </c>
      <c r="K9" s="25">
        <v>14</v>
      </c>
      <c r="L9" s="24">
        <v>1090.5999999999999</v>
      </c>
      <c r="M9" s="25">
        <v>30</v>
      </c>
      <c r="N9" s="24">
        <v>2296.4</v>
      </c>
      <c r="O9" s="25">
        <v>28</v>
      </c>
      <c r="P9" s="24">
        <v>1871.2</v>
      </c>
      <c r="Q9" s="25">
        <v>12</v>
      </c>
      <c r="R9" s="25"/>
      <c r="S9" s="25"/>
      <c r="T9" s="25">
        <v>307.60000000000002</v>
      </c>
      <c r="U9" s="25">
        <v>11</v>
      </c>
      <c r="V9" s="25">
        <v>547.79999999999995</v>
      </c>
      <c r="W9" s="25">
        <v>14</v>
      </c>
      <c r="X9" s="25">
        <v>21.2</v>
      </c>
      <c r="Y9" s="25">
        <v>3</v>
      </c>
      <c r="Z9" s="25">
        <v>3.1</v>
      </c>
      <c r="AA9" s="25">
        <v>1</v>
      </c>
      <c r="AB9" s="26">
        <f>SUM(Z9,X9,V9,T9,R9,P9,N9,L9,J9,H9,F9,D9)</f>
        <v>6503.9999999999991</v>
      </c>
    </row>
    <row r="10" spans="1:28" x14ac:dyDescent="0.25">
      <c r="A10" s="8"/>
      <c r="B10" s="28" t="s">
        <v>30</v>
      </c>
      <c r="C10" s="28"/>
      <c r="D10" s="29">
        <v>0</v>
      </c>
      <c r="E10" s="30">
        <v>0</v>
      </c>
      <c r="F10" s="29">
        <v>25</v>
      </c>
      <c r="G10" s="30">
        <v>5</v>
      </c>
      <c r="H10" s="29">
        <v>21.4</v>
      </c>
      <c r="I10" s="30">
        <v>10</v>
      </c>
      <c r="J10" s="29">
        <v>37.200000000000003</v>
      </c>
      <c r="K10" s="30">
        <v>27</v>
      </c>
      <c r="L10" s="29">
        <v>104</v>
      </c>
      <c r="M10" s="30">
        <v>25</v>
      </c>
      <c r="N10" s="29">
        <v>78.8</v>
      </c>
      <c r="O10" s="30">
        <v>28</v>
      </c>
      <c r="P10" s="31">
        <v>182.2</v>
      </c>
      <c r="Q10" s="30">
        <v>30</v>
      </c>
      <c r="R10" s="32">
        <v>126.4</v>
      </c>
      <c r="S10" s="30">
        <v>21</v>
      </c>
      <c r="T10" s="30">
        <v>217.8</v>
      </c>
      <c r="U10" s="30">
        <v>27</v>
      </c>
      <c r="V10" s="30">
        <v>262.2</v>
      </c>
      <c r="W10" s="30">
        <v>16</v>
      </c>
      <c r="X10" s="30">
        <v>32.6</v>
      </c>
      <c r="Y10" s="30">
        <v>8</v>
      </c>
      <c r="Z10" s="30">
        <v>2</v>
      </c>
      <c r="AA10" s="30">
        <v>2</v>
      </c>
      <c r="AB10" s="50">
        <f>SUM(Z10,X10,V10,T10,R10,P10,N10,L10,J10,H10,F10,D10)</f>
        <v>1089.6000000000001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2021-02-09T09:09:42Z</dcterms:modified>
</cp:coreProperties>
</file>